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heckCompatibility="1" defaultThemeVersion="124226"/>
  <mc:AlternateContent xmlns:mc="http://schemas.openxmlformats.org/markup-compatibility/2006">
    <mc:Choice Requires="x15">
      <x15ac:absPath xmlns:x15ac="http://schemas.microsoft.com/office/spreadsheetml/2010/11/ac" url="C:\Users\marc.hackenjos\Desktop\2023\01\xlsx\"/>
    </mc:Choice>
  </mc:AlternateContent>
  <xr:revisionPtr revIDLastSave="0" documentId="13_ncr:1_{35151151-B135-4404-A7B7-9378FC4AF49E}" xr6:coauthVersionLast="36" xr6:coauthVersionMax="36" xr10:uidLastSave="{00000000-0000-0000-0000-000000000000}"/>
  <bookViews>
    <workbookView xWindow="0" yWindow="0" windowWidth="38400" windowHeight="12225" activeTab="2" xr2:uid="{00000000-000D-0000-FFFF-FFFF00000000}"/>
  </bookViews>
  <sheets>
    <sheet name="Seite 1" sheetId="7" r:id="rId1"/>
    <sheet name="Seite 2" sheetId="8" r:id="rId2"/>
    <sheet name="Seite 3" sheetId="1" r:id="rId3"/>
    <sheet name="Info" sheetId="9" r:id="rId4"/>
  </sheets>
  <definedNames>
    <definedName name="_xlnm.Print_Area" localSheetId="0">'Seite 1'!$A$1:$M$37</definedName>
    <definedName name="_xlnm.Print_Area" localSheetId="1">'Seite 2'!$A$1:$L$42</definedName>
    <definedName name="_xlnm.Print_Area" localSheetId="2">'Seite 3'!$A$1:$N$39</definedName>
  </definedNames>
  <calcPr calcId="191029"/>
</workbook>
</file>

<file path=xl/calcChain.xml><?xml version="1.0" encoding="utf-8"?>
<calcChain xmlns="http://schemas.openxmlformats.org/spreadsheetml/2006/main">
  <c r="C33" i="1" l="1"/>
  <c r="H38" i="8"/>
  <c r="H36" i="8"/>
  <c r="H34" i="8"/>
  <c r="H33" i="8"/>
  <c r="H32" i="8"/>
  <c r="H31" i="8"/>
  <c r="H29" i="8"/>
  <c r="H28" i="8"/>
  <c r="H26" i="8"/>
  <c r="H25" i="8"/>
  <c r="H24" i="8"/>
  <c r="H22" i="8"/>
  <c r="H21" i="8"/>
  <c r="H19" i="8"/>
  <c r="H17" i="8"/>
  <c r="H15" i="8"/>
  <c r="H14" i="8"/>
  <c r="F12" i="8"/>
  <c r="H12" i="8" s="1"/>
  <c r="H10" i="8"/>
  <c r="H9" i="8"/>
  <c r="H7" i="8"/>
  <c r="C24" i="1"/>
  <c r="C28" i="1" s="1"/>
  <c r="J17" i="8" l="1"/>
  <c r="K17" i="8"/>
  <c r="L17" i="8"/>
  <c r="J29" i="8"/>
  <c r="K29" i="8"/>
  <c r="L29" i="8"/>
  <c r="L31" i="8"/>
  <c r="K31" i="8"/>
  <c r="J31" i="8"/>
  <c r="L7" i="8"/>
  <c r="K7" i="8"/>
  <c r="J7" i="8"/>
  <c r="L21" i="8"/>
  <c r="J21" i="8"/>
  <c r="K21" i="8"/>
  <c r="L32" i="8"/>
  <c r="K32" i="8"/>
  <c r="J32" i="8"/>
  <c r="L9" i="8"/>
  <c r="K9" i="8"/>
  <c r="J9" i="8"/>
  <c r="L22" i="8"/>
  <c r="J22" i="8"/>
  <c r="K22" i="8"/>
  <c r="L33" i="8"/>
  <c r="K33" i="8"/>
  <c r="J33" i="8"/>
  <c r="J19" i="8"/>
  <c r="K19" i="8"/>
  <c r="L19" i="8"/>
  <c r="K24" i="8"/>
  <c r="L24" i="8"/>
  <c r="J24" i="8"/>
  <c r="L34" i="8"/>
  <c r="K34" i="8"/>
  <c r="J34" i="8"/>
  <c r="K12" i="8"/>
  <c r="L12" i="8"/>
  <c r="J12" i="8"/>
  <c r="K25" i="8"/>
  <c r="L25" i="8"/>
  <c r="J25" i="8"/>
  <c r="K36" i="8"/>
  <c r="L36" i="8"/>
  <c r="J36" i="8"/>
  <c r="K15" i="8"/>
  <c r="J15" i="8"/>
  <c r="L15" i="8"/>
  <c r="L10" i="8"/>
  <c r="K10" i="8"/>
  <c r="J10" i="8"/>
  <c r="L14" i="8"/>
  <c r="K14" i="8"/>
  <c r="J14" i="8"/>
  <c r="L26" i="8"/>
  <c r="J26" i="8"/>
  <c r="K26" i="8"/>
  <c r="L38" i="8"/>
  <c r="K38" i="8"/>
  <c r="J38" i="8"/>
  <c r="J28" i="8"/>
  <c r="K28" i="8"/>
  <c r="L28" i="8"/>
  <c r="C38" i="1"/>
</calcChain>
</file>

<file path=xl/sharedStrings.xml><?xml version="1.0" encoding="utf-8"?>
<sst xmlns="http://schemas.openxmlformats.org/spreadsheetml/2006/main" count="116" uniqueCount="98">
  <si>
    <t>Umrechnungsfaktoren nach G 685</t>
  </si>
  <si>
    <t>E R D G A S</t>
  </si>
  <si>
    <t>Orte:</t>
  </si>
  <si>
    <t>Furtwangen I</t>
  </si>
  <si>
    <t>Furtwangen II</t>
  </si>
  <si>
    <t xml:space="preserve"> </t>
  </si>
  <si>
    <t>Hornberg I</t>
  </si>
  <si>
    <t>Hornberg II</t>
  </si>
  <si>
    <t>Peterzell</t>
  </si>
  <si>
    <t>Schonach I</t>
  </si>
  <si>
    <t>Schonach II</t>
  </si>
  <si>
    <t>Schonach III</t>
  </si>
  <si>
    <t>Tennenbronn I</t>
  </si>
  <si>
    <t>Tennenbronn II</t>
  </si>
  <si>
    <t>Triberg I</t>
  </si>
  <si>
    <t>Triberg II</t>
  </si>
  <si>
    <t>Triberg III</t>
  </si>
  <si>
    <t>Triberg IV</t>
  </si>
  <si>
    <t>Unterkirnach</t>
  </si>
  <si>
    <t xml:space="preserve">Durchschnittliche Gastemperatur </t>
  </si>
  <si>
    <t>Berechnung des ° Barometerstandes</t>
  </si>
  <si>
    <t>Berechnung der Zustandszahl</t>
  </si>
  <si>
    <t xml:space="preserve"> Kleinste Höhe</t>
  </si>
  <si>
    <t xml:space="preserve"> Mittlere Höhe</t>
  </si>
  <si>
    <t>Hardt</t>
  </si>
  <si>
    <t>Königsfeld</t>
  </si>
  <si>
    <t>Schönwald I</t>
  </si>
  <si>
    <t>Schönwald II - Escheck</t>
  </si>
  <si>
    <t>Vöhrenbach</t>
  </si>
  <si>
    <t xml:space="preserve"> Größte Höhe</t>
  </si>
  <si>
    <t>22, 50 oder 90 mbar</t>
  </si>
  <si>
    <t>Zustandszahl
 "z"</t>
  </si>
  <si>
    <t>Abrechnungsbrennwerte für die Erdgasversorgung</t>
  </si>
  <si>
    <t>Hinweis zur Erdgasqualität</t>
  </si>
  <si>
    <r>
      <t>Im Netzgebiet der EGT Energie GmbH dürfen nur Gasgeräte installiert werden, die für den Betrieb mit Erdgas der Qualität "</t>
    </r>
    <r>
      <rPr>
        <b/>
        <sz val="12"/>
        <rFont val="Arial"/>
        <family val="2"/>
      </rPr>
      <t>H</t>
    </r>
    <r>
      <rPr>
        <sz val="12"/>
        <rFont val="Arial"/>
        <family val="2"/>
      </rPr>
      <t xml:space="preserve">" geeignet </t>
    </r>
  </si>
  <si>
    <t xml:space="preserve">und eingestellt sind. </t>
  </si>
  <si>
    <t>Hinweis zur nutzbaren Wärmemenge</t>
  </si>
  <si>
    <t>Aufgrund unterschiedlicher Wirkungsgrade bei der Erzeugung von Wärme benötigt man für die  gleiche nutzbare Wärmemenge beim</t>
  </si>
  <si>
    <t>Einsatz von Erdgas die 1,35-fache Energiemenge in kWh im Vergleich zu Strom.</t>
  </si>
  <si>
    <t>Hinweise zur thermischen Gasabrechnung</t>
  </si>
  <si>
    <t xml:space="preserve"> Normtemperatur </t>
  </si>
  <si>
    <t xml:space="preserve"> Normdruck </t>
  </si>
  <si>
    <t xml:space="preserve"> Effektivdruck </t>
  </si>
  <si>
    <t>Der für den jeweiligen Abrechnungszeitraum gültige Brennwert sowie die Zustandszahl werden in der Rechnung ausgedruckt.</t>
  </si>
  <si>
    <t>Gasabrechnung für Standardlastprofilkunden im Netzgebiet der EGT Energie GmbH (Verfahren nach DVGW-Arbeitsblatt G 685</t>
  </si>
  <si>
    <t>Die Gasabrechnung errechnet sich aus drei Werten: Gasverbrauch, Zustandszahl und Brennwert.</t>
  </si>
  <si>
    <t>Ausgangsgrößen:</t>
  </si>
  <si>
    <t>Der Luftdruck entsprechend der geodätischen Höhe :</t>
  </si>
  <si>
    <t>Die Zustandszahl z ergibt sich aus folgender Formel:</t>
  </si>
  <si>
    <t>Der Gasverbrauch (Vb) ergibt sich aus folgender Formel:</t>
  </si>
  <si>
    <t>Die Thermische Energie für die Gasabrechnung ergibt sich aus folgender Formel:</t>
  </si>
  <si>
    <t xml:space="preserve">Die gelieferten Erdgasmengen werden in Kubikmeter (m³) gemessen und durch Multiplikation mit dem mittleren Brennwert sowie </t>
  </si>
  <si>
    <t xml:space="preserve">In der Zustandszahl werden die physikalischen Zustandsgrößen des Gases im Betriebszustand (Termperatur und Druck) sowie die </t>
  </si>
  <si>
    <t>Höhenlage des Ausspeisepunktes berücksichtigt.</t>
  </si>
  <si>
    <t>der Zustandszahl in die verbrauchte Wärmemenge in Kilowattstunden (kWh) umgerechnet.</t>
  </si>
  <si>
    <t>Im Regelfall erfolgt die Versorgung der Gaskunden im Netzgebiet der EGT Energie GmbH mit einem Druck von 22 mbar.</t>
  </si>
  <si>
    <t>Der Brennwert</t>
  </si>
  <si>
    <t>Eschbronn</t>
  </si>
  <si>
    <t>t =</t>
  </si>
  <si>
    <t>H =</t>
  </si>
  <si>
    <t>(je nach Ort der Abnahmestelle)</t>
  </si>
  <si>
    <t>(1016 - 0,12 * H)</t>
  </si>
  <si>
    <t>z =</t>
  </si>
  <si>
    <t>(Festwert)</t>
  </si>
  <si>
    <t>Einspeisebrennwert:</t>
  </si>
  <si>
    <t>Effektivdruck:</t>
  </si>
  <si>
    <t>Gastemperatur:</t>
  </si>
  <si>
    <t>Höhe des Versorgungsgebietes:</t>
  </si>
  <si>
    <t xml:space="preserve">Normtemperatur: </t>
  </si>
  <si>
    <t>Normdruck:</t>
  </si>
  <si>
    <t>Endzählerstand - Anfangszählerstand</t>
  </si>
  <si>
    <t>3.180 m³ - 1.657 m³</t>
  </si>
  <si>
    <r>
      <t>p</t>
    </r>
    <r>
      <rPr>
        <vertAlign val="subscript"/>
        <sz val="11"/>
        <rFont val="Arial"/>
        <family val="2"/>
      </rPr>
      <t>eff</t>
    </r>
    <r>
      <rPr>
        <sz val="11"/>
        <rFont val="Arial"/>
        <family val="2"/>
      </rPr>
      <t xml:space="preserve"> =</t>
    </r>
  </si>
  <si>
    <r>
      <t>T</t>
    </r>
    <r>
      <rPr>
        <vertAlign val="subscript"/>
        <sz val="11"/>
        <rFont val="Arial"/>
        <family val="2"/>
      </rPr>
      <t>n</t>
    </r>
    <r>
      <rPr>
        <sz val="11"/>
        <rFont val="Arial"/>
        <family val="2"/>
      </rPr>
      <t xml:space="preserve"> =</t>
    </r>
  </si>
  <si>
    <r>
      <t>p</t>
    </r>
    <r>
      <rPr>
        <vertAlign val="subscript"/>
        <sz val="11"/>
        <rFont val="Arial"/>
        <family val="2"/>
      </rPr>
      <t>n</t>
    </r>
    <r>
      <rPr>
        <sz val="11"/>
        <rFont val="Arial"/>
        <family val="2"/>
      </rPr>
      <t xml:space="preserve"> =</t>
    </r>
  </si>
  <si>
    <r>
      <t>H</t>
    </r>
    <r>
      <rPr>
        <vertAlign val="subscript"/>
        <sz val="11"/>
        <rFont val="Arial"/>
        <family val="2"/>
      </rPr>
      <t>s,n</t>
    </r>
    <r>
      <rPr>
        <sz val="11"/>
        <rFont val="Arial"/>
        <family val="2"/>
      </rPr>
      <t xml:space="preserve"> =</t>
    </r>
  </si>
  <si>
    <r>
      <t>p</t>
    </r>
    <r>
      <rPr>
        <vertAlign val="subscript"/>
        <sz val="11"/>
        <rFont val="Arial"/>
        <family val="2"/>
      </rPr>
      <t>amb</t>
    </r>
    <r>
      <rPr>
        <sz val="11"/>
        <rFont val="Arial"/>
        <family val="2"/>
      </rPr>
      <t xml:space="preserve"> =</t>
    </r>
  </si>
  <si>
    <r>
      <t>V</t>
    </r>
    <r>
      <rPr>
        <vertAlign val="subscript"/>
        <sz val="11"/>
        <rFont val="Arial"/>
        <family val="2"/>
      </rPr>
      <t>b</t>
    </r>
    <r>
      <rPr>
        <sz val="11"/>
        <rFont val="Arial"/>
        <family val="2"/>
      </rPr>
      <t xml:space="preserve"> =</t>
    </r>
  </si>
  <si>
    <t>Versorgungsdruck</t>
  </si>
  <si>
    <t>T =</t>
  </si>
  <si>
    <t>1016 - 0,12 * H [mbar]</t>
  </si>
  <si>
    <t xml:space="preserve">z = </t>
  </si>
  <si>
    <r>
      <t>T</t>
    </r>
    <r>
      <rPr>
        <vertAlign val="subscript"/>
        <sz val="11"/>
        <rFont val="Arial"/>
        <family val="2"/>
      </rPr>
      <t>n</t>
    </r>
    <r>
      <rPr>
        <sz val="11"/>
        <rFont val="Arial"/>
        <family val="2"/>
      </rPr>
      <t xml:space="preserve"> / ( T</t>
    </r>
    <r>
      <rPr>
        <vertAlign val="subscript"/>
        <sz val="11"/>
        <rFont val="Arial"/>
        <family val="2"/>
      </rPr>
      <t>n</t>
    </r>
    <r>
      <rPr>
        <sz val="11"/>
        <rFont val="Arial"/>
        <family val="2"/>
      </rPr>
      <t xml:space="preserve"> + T ) * ( p</t>
    </r>
    <r>
      <rPr>
        <vertAlign val="subscript"/>
        <sz val="11"/>
        <rFont val="Arial"/>
        <family val="2"/>
      </rPr>
      <t>amb</t>
    </r>
    <r>
      <rPr>
        <sz val="11"/>
        <rFont val="Arial"/>
        <family val="2"/>
      </rPr>
      <t xml:space="preserve"> + p</t>
    </r>
    <r>
      <rPr>
        <vertAlign val="subscript"/>
        <sz val="11"/>
        <rFont val="Arial"/>
        <family val="2"/>
      </rPr>
      <t>eff</t>
    </r>
    <r>
      <rPr>
        <sz val="11"/>
        <rFont val="Arial"/>
        <family val="2"/>
      </rPr>
      <t xml:space="preserve"> ) / p</t>
    </r>
    <r>
      <rPr>
        <vertAlign val="subscript"/>
        <sz val="11"/>
        <rFont val="Arial"/>
        <family val="2"/>
      </rPr>
      <t>n</t>
    </r>
  </si>
  <si>
    <t>(Mengengewichteter Bezugsbrennwert des Abrechnungszeitraumes)</t>
  </si>
  <si>
    <t xml:space="preserve">Energiemenge = </t>
  </si>
  <si>
    <r>
      <t>V</t>
    </r>
    <r>
      <rPr>
        <vertAlign val="subscript"/>
        <sz val="11"/>
        <rFont val="Arial"/>
        <family val="2"/>
      </rPr>
      <t>b</t>
    </r>
    <r>
      <rPr>
        <sz val="11"/>
        <rFont val="Arial"/>
        <family val="2"/>
      </rPr>
      <t xml:space="preserve"> * z * H</t>
    </r>
    <r>
      <rPr>
        <vertAlign val="subscript"/>
        <sz val="11"/>
        <rFont val="Arial"/>
        <family val="2"/>
      </rPr>
      <t>s,n</t>
    </r>
  </si>
  <si>
    <t>01.01.</t>
  </si>
  <si>
    <t>31.12.</t>
  </si>
  <si>
    <t xml:space="preserve">Anfangszählerstand: </t>
  </si>
  <si>
    <t>Endzählerstand:</t>
  </si>
  <si>
    <t>1.523 m³ * 0,8878 Nm³/m³ * 11,307 kWh/Nm³</t>
  </si>
  <si>
    <t>mittlerer
Barometerstand</t>
  </si>
  <si>
    <t>Der Brennwert stellt den Energiegehalt des Gases dar. Brennwertangaben für ein Gas beziehen sich immer auf ein Gas im "Normzustand" (0°C, 1013,25 mbar).</t>
  </si>
  <si>
    <t>Der Gasverbrauch (m³) wird mit einem geeichten Gaszähler gemessen und grundsätzlich über das Zählwerk des Gaszählers ermittelt. Der Gasverbrauch ist die Differenz der Zählerstände zwischen Beginn und Ende der Abrechnungsperiode (in der Regel vom 01.01. bis zum 31.12. des Jahres).</t>
  </si>
  <si>
    <t>Der Brennwert und damit auch der Gasumrechnungsfaktor für eine Abnahmestelle werden im jeweiligen Abrechnungsmonat aktuell ermittelt. Gaszähler ermitteln in der Regel immer ein Volumen im Betriebszustand. Daher muss der Betriebszustand auf den Normzustand umgerechnet werden. Dieses erfolgt über die Zustandszahl, die kundenspezifisch ermittelt wird.</t>
  </si>
  <si>
    <t>Da Erdgas ein Naturprodukt ist, unterliegt es, je nach Förderquelle, Schwankungen in der Zusammensetzung. Der unterschiedliche Energiegehalt (Brennwert oder Abrechnungsbrennwert) des Erdgases wird daher mittels geeichter Brennwertmessgeräte ermittelt. Für diese Messung ist allerdings nicht die EGT Energie, sondern der vorgelagerte Netzbetreiber zuständig. Der Brennwert von Erdgas kann nach dem DVGW-Arbeitsblatt G 260 "Gasbeschaffenheit" zwischen 8,4 kWh/m³ bis 13,1 kWh/m³ schwanken, entsprechend der Schwankungsbreite zwischen Erdgas der Gruppe L und Erdgas der Gruppe H. Im Netz der EGT Energie GmbH wird Erdgas der Gruppe H verteilt.</t>
  </si>
  <si>
    <t>T:\Energieabrechnung\Netz\Jahresabrechnung 2016\Gasgebiet Eschbronn</t>
  </si>
  <si>
    <t>R:\Veröffentlichungspflichten\EGT Gas\G 685\G 685 Umrechnungsfaktor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</si>
</sst>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
    <numFmt numFmtId="165" formatCode="#,##0\ &quot;mbar&quot;"/>
    <numFmt numFmtId="166" formatCode="#,##0\ &quot;m&quot;"/>
    <numFmt numFmtId="167" formatCode="0.00\ &quot;K&quot;"/>
    <numFmt numFmtId="168" formatCode="0\ &quot;°C&quot;"/>
    <numFmt numFmtId="169" formatCode="#,##0.0\ &quot;mbar&quot;"/>
    <numFmt numFmtId="170" formatCode="#,##0.00\ &quot;mbar&quot;"/>
    <numFmt numFmtId="171" formatCode="#,##0\ &quot;m³&quot;"/>
    <numFmt numFmtId="172" formatCode="0.000\ &quot;kWh/Nm³&quot;"/>
    <numFmt numFmtId="173" formatCode="#,##0\ &quot;kWh&quot;"/>
  </numFmts>
  <fonts count="10" x14ac:knownFonts="1">
    <font>
      <sz val="11"/>
      <name val="Arial"/>
    </font>
    <font>
      <b/>
      <u/>
      <sz val="14"/>
      <name val="Arial"/>
      <family val="2"/>
    </font>
    <font>
      <b/>
      <u/>
      <sz val="11"/>
      <name val="Arial"/>
      <family val="2"/>
    </font>
    <font>
      <sz val="11"/>
      <name val="Arial"/>
      <family val="2"/>
    </font>
    <font>
      <b/>
      <sz val="11"/>
      <name val="Arial"/>
      <family val="2"/>
    </font>
    <font>
      <b/>
      <sz val="14"/>
      <name val="Arial"/>
      <family val="2"/>
    </font>
    <font>
      <sz val="12"/>
      <name val="Arial"/>
      <family val="2"/>
    </font>
    <font>
      <b/>
      <sz val="12"/>
      <name val="Arial"/>
      <family val="2"/>
    </font>
    <font>
      <sz val="10"/>
      <name val="Arial"/>
      <family val="2"/>
    </font>
    <font>
      <vertAlign val="subscript"/>
      <sz val="11"/>
      <name val="Arial"/>
      <family val="2"/>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8">
    <border>
      <left/>
      <right/>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s>
  <cellStyleXfs count="1">
    <xf numFmtId="0" fontId="0" fillId="0" borderId="0"/>
  </cellStyleXfs>
  <cellXfs count="57">
    <xf numFmtId="0" fontId="0" fillId="0" borderId="0" xfId="0"/>
    <xf numFmtId="0" fontId="1" fillId="3" borderId="0" xfId="0" applyFont="1" applyFill="1"/>
    <xf numFmtId="0" fontId="0" fillId="3" borderId="0" xfId="0" applyFill="1"/>
    <xf numFmtId="0" fontId="5" fillId="3" borderId="0" xfId="0" applyFont="1" applyFill="1"/>
    <xf numFmtId="0" fontId="6" fillId="3" borderId="0" xfId="0" applyFont="1" applyFill="1"/>
    <xf numFmtId="0" fontId="8" fillId="3" borderId="0" xfId="0" applyFont="1" applyFill="1"/>
    <xf numFmtId="0" fontId="8" fillId="3" borderId="0" xfId="0" applyFont="1" applyFill="1" applyBorder="1"/>
    <xf numFmtId="0" fontId="6" fillId="3" borderId="0" xfId="0" applyFont="1" applyFill="1" applyBorder="1"/>
    <xf numFmtId="0" fontId="2" fillId="3" borderId="0" xfId="0" applyFont="1" applyFill="1"/>
    <xf numFmtId="0" fontId="3" fillId="3" borderId="0" xfId="0" applyFont="1" applyFill="1"/>
    <xf numFmtId="0" fontId="0" fillId="3" borderId="0" xfId="0" applyFill="1" applyAlignment="1">
      <alignment horizontal="center" wrapText="1"/>
    </xf>
    <xf numFmtId="0" fontId="0" fillId="3" borderId="0" xfId="0" applyFill="1" applyAlignment="1">
      <alignment wrapText="1"/>
    </xf>
    <xf numFmtId="0" fontId="0" fillId="3" borderId="0" xfId="0" applyFill="1" applyAlignment="1">
      <alignment horizontal="center"/>
    </xf>
    <xf numFmtId="0" fontId="2" fillId="3" borderId="0" xfId="0" applyFont="1" applyFill="1" applyAlignment="1">
      <alignment horizontal="center"/>
    </xf>
    <xf numFmtId="0" fontId="0" fillId="2" borderId="1" xfId="0" applyFill="1" applyBorder="1" applyAlignment="1">
      <alignment horizontal="center" wrapText="1"/>
    </xf>
    <xf numFmtId="164" fontId="0" fillId="2" borderId="1" xfId="0" applyNumberFormat="1" applyFill="1" applyBorder="1" applyAlignment="1">
      <alignment horizontal="center"/>
    </xf>
    <xf numFmtId="0" fontId="0" fillId="2" borderId="2" xfId="0" applyFill="1" applyBorder="1"/>
    <xf numFmtId="0" fontId="3" fillId="3" borderId="0" xfId="0" applyFont="1" applyFill="1" applyAlignment="1">
      <alignment horizontal="right"/>
    </xf>
    <xf numFmtId="167" fontId="3" fillId="3" borderId="0" xfId="0" applyNumberFormat="1" applyFont="1" applyFill="1"/>
    <xf numFmtId="168" fontId="3" fillId="3" borderId="0" xfId="0" applyNumberFormat="1" applyFont="1" applyFill="1"/>
    <xf numFmtId="170" fontId="3" fillId="3" borderId="0" xfId="0" applyNumberFormat="1" applyFont="1" applyFill="1"/>
    <xf numFmtId="0" fontId="0" fillId="3" borderId="0" xfId="0" applyFill="1" applyAlignment="1">
      <alignment horizontal="right"/>
    </xf>
    <xf numFmtId="0" fontId="3" fillId="3" borderId="1" xfId="0" applyFont="1" applyFill="1" applyBorder="1" applyAlignment="1">
      <alignment horizontal="center" vertical="center" wrapText="1"/>
    </xf>
    <xf numFmtId="165" fontId="3" fillId="3" borderId="3" xfId="0" applyNumberFormat="1" applyFont="1" applyFill="1" applyBorder="1" applyAlignment="1">
      <alignment horizontal="center" vertical="center" wrapText="1"/>
    </xf>
    <xf numFmtId="0" fontId="3" fillId="3" borderId="6" xfId="0" applyFont="1" applyFill="1" applyBorder="1"/>
    <xf numFmtId="0" fontId="3" fillId="2" borderId="7" xfId="0" applyFont="1" applyFill="1" applyBorder="1" applyAlignment="1">
      <alignment horizontal="center" wrapText="1"/>
    </xf>
    <xf numFmtId="0" fontId="0" fillId="3" borderId="0" xfId="0" applyFill="1" applyBorder="1"/>
    <xf numFmtId="166" fontId="0" fillId="3" borderId="0" xfId="0" applyNumberFormat="1" applyFill="1" applyAlignment="1">
      <alignment horizontal="right" wrapText="1"/>
    </xf>
    <xf numFmtId="166" fontId="0" fillId="3" borderId="0" xfId="0" applyNumberFormat="1" applyFill="1" applyAlignment="1">
      <alignment horizontal="right"/>
    </xf>
    <xf numFmtId="165" fontId="0" fillId="3" borderId="0" xfId="0" applyNumberFormat="1" applyFill="1" applyAlignment="1">
      <alignment horizontal="right"/>
    </xf>
    <xf numFmtId="165" fontId="0" fillId="3" borderId="0" xfId="0" applyNumberFormat="1" applyFill="1" applyAlignment="1">
      <alignment horizontal="right" wrapText="1"/>
    </xf>
    <xf numFmtId="0" fontId="5" fillId="3" borderId="0" xfId="0" applyFont="1" applyFill="1" applyAlignment="1">
      <alignment vertical="center"/>
    </xf>
    <xf numFmtId="0" fontId="0" fillId="3" borderId="0" xfId="0" applyFill="1" applyAlignment="1">
      <alignment horizontal="right" vertical="center"/>
    </xf>
    <xf numFmtId="0" fontId="0" fillId="3" borderId="0" xfId="0" applyFill="1" applyAlignment="1">
      <alignment vertical="center"/>
    </xf>
    <xf numFmtId="0" fontId="4" fillId="3" borderId="0" xfId="0" applyFont="1" applyFill="1" applyAlignment="1">
      <alignment vertical="center"/>
    </xf>
    <xf numFmtId="0" fontId="4" fillId="3" borderId="0" xfId="0" applyFont="1" applyFill="1" applyAlignment="1">
      <alignment horizontal="right" vertical="center"/>
    </xf>
    <xf numFmtId="0" fontId="3" fillId="3" borderId="0" xfId="0" applyFont="1" applyFill="1" applyAlignment="1">
      <alignment vertical="center"/>
    </xf>
    <xf numFmtId="0" fontId="3" fillId="3" borderId="0" xfId="0" applyFont="1" applyFill="1" applyAlignment="1">
      <alignment horizontal="right" vertical="center"/>
    </xf>
    <xf numFmtId="172" fontId="3" fillId="3" borderId="0" xfId="0" applyNumberFormat="1" applyFont="1" applyFill="1" applyAlignment="1">
      <alignment horizontal="right" vertical="center"/>
    </xf>
    <xf numFmtId="171" fontId="3" fillId="3" borderId="0" xfId="0" applyNumberFormat="1" applyFont="1" applyFill="1" applyAlignment="1">
      <alignment horizontal="right" vertical="center"/>
    </xf>
    <xf numFmtId="165" fontId="3" fillId="3" borderId="0" xfId="0" applyNumberFormat="1" applyFont="1" applyFill="1" applyAlignment="1">
      <alignment vertical="center"/>
    </xf>
    <xf numFmtId="168" fontId="3" fillId="3" borderId="0" xfId="0" applyNumberFormat="1" applyFont="1" applyFill="1" applyAlignment="1">
      <alignment vertical="center"/>
    </xf>
    <xf numFmtId="166" fontId="3" fillId="3" borderId="0" xfId="0" applyNumberFormat="1" applyFont="1" applyFill="1" applyAlignment="1">
      <alignment vertical="center"/>
    </xf>
    <xf numFmtId="167" fontId="3" fillId="3" borderId="0" xfId="0" applyNumberFormat="1" applyFont="1" applyFill="1" applyAlignment="1">
      <alignment vertical="center"/>
    </xf>
    <xf numFmtId="170" fontId="3" fillId="3" borderId="0" xfId="0" applyNumberFormat="1" applyFont="1" applyFill="1" applyAlignment="1">
      <alignment vertical="center"/>
    </xf>
    <xf numFmtId="169" fontId="3" fillId="3" borderId="0" xfId="0" applyNumberFormat="1" applyFont="1" applyFill="1" applyAlignment="1">
      <alignment vertical="center"/>
    </xf>
    <xf numFmtId="164" fontId="3" fillId="3" borderId="0" xfId="0" applyNumberFormat="1" applyFont="1" applyFill="1" applyAlignment="1">
      <alignment vertical="center"/>
    </xf>
    <xf numFmtId="171" fontId="3" fillId="3" borderId="0" xfId="0" applyNumberFormat="1" applyFont="1" applyFill="1" applyAlignment="1">
      <alignment vertical="center"/>
    </xf>
    <xf numFmtId="173" fontId="3" fillId="3" borderId="0" xfId="0" applyNumberFormat="1" applyFont="1" applyFill="1" applyAlignment="1">
      <alignment vertical="center"/>
    </xf>
    <xf numFmtId="0" fontId="6" fillId="3" borderId="0" xfId="0" applyFont="1" applyFill="1" applyAlignment="1">
      <alignment horizontal="right" vertical="center"/>
    </xf>
    <xf numFmtId="0" fontId="6" fillId="3" borderId="0" xfId="0" applyFont="1" applyFill="1" applyAlignment="1">
      <alignment vertical="center"/>
    </xf>
    <xf numFmtId="0" fontId="0" fillId="3" borderId="0" xfId="0" applyFill="1" applyAlignment="1">
      <alignment horizontal="left"/>
    </xf>
    <xf numFmtId="0" fontId="3" fillId="3" borderId="0" xfId="0" applyFont="1" applyFill="1" applyBorder="1" applyAlignment="1">
      <alignment horizontal="center" wrapText="1"/>
    </xf>
    <xf numFmtId="0" fontId="3" fillId="3" borderId="4" xfId="0" applyFont="1" applyFill="1" applyBorder="1" applyAlignment="1">
      <alignment horizontal="center" wrapText="1"/>
    </xf>
    <xf numFmtId="0" fontId="3" fillId="3" borderId="6" xfId="0" applyFont="1" applyFill="1" applyBorder="1" applyAlignment="1">
      <alignment horizontal="center" wrapText="1"/>
    </xf>
    <xf numFmtId="0" fontId="3" fillId="3" borderId="5" xfId="0" applyFont="1" applyFill="1" applyBorder="1" applyAlignment="1">
      <alignment horizontal="center" wrapText="1"/>
    </xf>
    <xf numFmtId="0" fontId="3" fillId="3" borderId="0" xfId="0" applyFont="1" applyFill="1" applyAlignment="1">
      <alignment horizontal="left" vertical="center" wrapText="1"/>
    </xf>
  </cellXfs>
  <cellStyles count="1">
    <cellStyle name="Standard"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3"/>
  <sheetViews>
    <sheetView zoomScaleNormal="100" workbookViewId="0">
      <selection sqref="A1:M37"/>
    </sheetView>
  </sheetViews>
  <sheetFormatPr baseColWidth="10" defaultRowHeight="14.25" x14ac:dyDescent="0.2"/>
  <cols>
    <col min="1" max="1" width="20.125" style="2" customWidth="1"/>
    <col min="2" max="2" width="13.625" style="2" customWidth="1"/>
    <col min="3" max="3" width="7.25" style="2" customWidth="1"/>
    <col min="4" max="4" width="13.625" style="2" customWidth="1"/>
    <col min="5" max="5" width="7.25" style="2" customWidth="1"/>
    <col min="6" max="6" width="13.625" style="2" customWidth="1"/>
    <col min="7" max="7" width="7.375" style="2" bestFit="1" customWidth="1"/>
    <col min="8" max="8" width="11" style="2" customWidth="1"/>
    <col min="9" max="9" width="7" style="2" customWidth="1"/>
    <col min="10" max="16384" width="11" style="2"/>
  </cols>
  <sheetData>
    <row r="1" spans="1:1" ht="18" x14ac:dyDescent="0.25">
      <c r="A1" s="1" t="s">
        <v>32</v>
      </c>
    </row>
    <row r="4" spans="1:1" ht="18" x14ac:dyDescent="0.25">
      <c r="A4" s="3" t="s">
        <v>33</v>
      </c>
    </row>
    <row r="5" spans="1:1" ht="15.75" x14ac:dyDescent="0.25">
      <c r="A5" s="4" t="s">
        <v>34</v>
      </c>
    </row>
    <row r="6" spans="1:1" ht="15" x14ac:dyDescent="0.2">
      <c r="A6" s="4" t="s">
        <v>35</v>
      </c>
    </row>
    <row r="7" spans="1:1" ht="15" x14ac:dyDescent="0.2">
      <c r="A7" s="4"/>
    </row>
    <row r="8" spans="1:1" x14ac:dyDescent="0.2">
      <c r="A8" s="5"/>
    </row>
    <row r="9" spans="1:1" ht="18" x14ac:dyDescent="0.25">
      <c r="A9" s="3" t="s">
        <v>36</v>
      </c>
    </row>
    <row r="10" spans="1:1" ht="15" x14ac:dyDescent="0.2">
      <c r="A10" s="4" t="s">
        <v>37</v>
      </c>
    </row>
    <row r="11" spans="1:1" ht="15" x14ac:dyDescent="0.2">
      <c r="A11" s="4" t="s">
        <v>38</v>
      </c>
    </row>
    <row r="12" spans="1:1" x14ac:dyDescent="0.2">
      <c r="A12" s="5"/>
    </row>
    <row r="13" spans="1:1" x14ac:dyDescent="0.2">
      <c r="A13" s="6"/>
    </row>
    <row r="14" spans="1:1" ht="18" x14ac:dyDescent="0.25">
      <c r="A14" s="3" t="s">
        <v>39</v>
      </c>
    </row>
    <row r="15" spans="1:1" ht="15" x14ac:dyDescent="0.2">
      <c r="A15" s="4" t="s">
        <v>51</v>
      </c>
    </row>
    <row r="16" spans="1:1" ht="15" x14ac:dyDescent="0.2">
      <c r="A16" s="4" t="s">
        <v>54</v>
      </c>
    </row>
    <row r="17" spans="1:1" x14ac:dyDescent="0.2">
      <c r="A17" s="6"/>
    </row>
    <row r="18" spans="1:1" ht="15" x14ac:dyDescent="0.2">
      <c r="A18" s="7" t="s">
        <v>52</v>
      </c>
    </row>
    <row r="19" spans="1:1" ht="15" x14ac:dyDescent="0.2">
      <c r="A19" s="7" t="s">
        <v>53</v>
      </c>
    </row>
    <row r="20" spans="1:1" ht="15" x14ac:dyDescent="0.2">
      <c r="A20" s="7" t="s">
        <v>43</v>
      </c>
    </row>
    <row r="30" spans="1:1" s="9" customFormat="1" x14ac:dyDescent="0.2"/>
    <row r="31" spans="1:1" s="9" customFormat="1" x14ac:dyDescent="0.2"/>
    <row r="32" spans="1:1"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row r="61" s="9" customFormat="1" x14ac:dyDescent="0.2"/>
    <row r="62" s="9" customFormat="1" x14ac:dyDescent="0.2"/>
    <row r="63" s="9" customFormat="1" x14ac:dyDescent="0.2"/>
    <row r="64" s="9" customFormat="1" x14ac:dyDescent="0.2"/>
    <row r="65" s="9" customFormat="1" x14ac:dyDescent="0.2"/>
    <row r="66" s="9" customFormat="1" x14ac:dyDescent="0.2"/>
    <row r="67" s="9" customFormat="1" x14ac:dyDescent="0.2"/>
    <row r="68" s="9" customFormat="1" x14ac:dyDescent="0.2"/>
    <row r="69" s="9" customFormat="1" x14ac:dyDescent="0.2"/>
    <row r="70" s="9" customFormat="1" x14ac:dyDescent="0.2"/>
    <row r="71" s="9" customFormat="1" x14ac:dyDescent="0.2"/>
    <row r="72" s="9" customFormat="1" x14ac:dyDescent="0.2"/>
    <row r="73" s="9" customFormat="1" x14ac:dyDescent="0.2"/>
    <row r="74" s="9" customFormat="1" x14ac:dyDescent="0.2"/>
    <row r="75" s="9" customFormat="1" x14ac:dyDescent="0.2"/>
    <row r="76" s="9" customFormat="1" x14ac:dyDescent="0.2"/>
    <row r="77" s="9" customFormat="1" x14ac:dyDescent="0.2"/>
    <row r="78" s="9" customFormat="1" x14ac:dyDescent="0.2"/>
    <row r="79" s="9" customFormat="1" x14ac:dyDescent="0.2"/>
    <row r="80" s="9" customFormat="1" x14ac:dyDescent="0.2"/>
    <row r="81" s="9" customFormat="1" x14ac:dyDescent="0.2"/>
    <row r="82" s="9" customFormat="1" x14ac:dyDescent="0.2"/>
    <row r="83" s="9" customFormat="1" x14ac:dyDescent="0.2"/>
    <row r="84" s="9" customFormat="1" x14ac:dyDescent="0.2"/>
    <row r="85" s="9" customFormat="1" x14ac:dyDescent="0.2"/>
    <row r="86" s="9" customFormat="1" x14ac:dyDescent="0.2"/>
    <row r="87" s="9" customFormat="1" x14ac:dyDescent="0.2"/>
    <row r="88" s="9" customFormat="1" x14ac:dyDescent="0.2"/>
    <row r="89" s="9" customFormat="1" x14ac:dyDescent="0.2"/>
    <row r="90" s="9" customFormat="1" x14ac:dyDescent="0.2"/>
    <row r="91" s="9" customFormat="1" x14ac:dyDescent="0.2"/>
    <row r="92" s="9" customFormat="1" x14ac:dyDescent="0.2"/>
    <row r="93" s="9" customFormat="1" x14ac:dyDescent="0.2"/>
    <row r="94" s="9" customFormat="1" x14ac:dyDescent="0.2"/>
    <row r="95" s="9" customFormat="1" x14ac:dyDescent="0.2"/>
    <row r="96" s="9" customFormat="1" x14ac:dyDescent="0.2"/>
    <row r="97" s="9" customFormat="1" x14ac:dyDescent="0.2"/>
    <row r="98" s="9" customFormat="1" x14ac:dyDescent="0.2"/>
    <row r="99" s="9" customFormat="1" x14ac:dyDescent="0.2"/>
    <row r="100" s="9" customFormat="1" x14ac:dyDescent="0.2"/>
    <row r="101" s="9" customFormat="1" x14ac:dyDescent="0.2"/>
    <row r="102" s="9" customFormat="1" x14ac:dyDescent="0.2"/>
    <row r="103" s="9" customFormat="1" x14ac:dyDescent="0.2"/>
    <row r="104" s="9" customFormat="1" x14ac:dyDescent="0.2"/>
    <row r="105" s="9" customFormat="1" x14ac:dyDescent="0.2"/>
    <row r="106" s="9" customFormat="1" x14ac:dyDescent="0.2"/>
    <row r="107" s="9" customFormat="1" x14ac:dyDescent="0.2"/>
    <row r="108" s="9" customFormat="1" x14ac:dyDescent="0.2"/>
    <row r="109" s="9" customFormat="1" x14ac:dyDescent="0.2"/>
    <row r="110" s="9" customFormat="1" x14ac:dyDescent="0.2"/>
    <row r="111" s="9" customFormat="1" x14ac:dyDescent="0.2"/>
    <row r="112"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row r="119" s="9" customFormat="1" x14ac:dyDescent="0.2"/>
    <row r="120" s="9" customFormat="1" x14ac:dyDescent="0.2"/>
    <row r="121" s="9" customFormat="1" x14ac:dyDescent="0.2"/>
    <row r="122" s="9" customFormat="1" x14ac:dyDescent="0.2"/>
    <row r="123" s="9" customFormat="1" x14ac:dyDescent="0.2"/>
    <row r="124" s="4" customFormat="1" ht="15" x14ac:dyDescent="0.2"/>
    <row r="125" s="4" customFormat="1" ht="15" x14ac:dyDescent="0.2"/>
    <row r="126" s="4" customFormat="1" ht="15" x14ac:dyDescent="0.2"/>
    <row r="127" s="4" customFormat="1" ht="15" x14ac:dyDescent="0.2"/>
    <row r="128" s="4" customFormat="1" ht="15" x14ac:dyDescent="0.2"/>
    <row r="129" s="4" customFormat="1" ht="15" x14ac:dyDescent="0.2"/>
    <row r="130" s="4" customFormat="1" ht="15" x14ac:dyDescent="0.2"/>
    <row r="131" s="4" customFormat="1" ht="15" x14ac:dyDescent="0.2"/>
    <row r="132" s="4" customFormat="1" ht="15" x14ac:dyDescent="0.2"/>
    <row r="133" s="4" customFormat="1" ht="15" x14ac:dyDescent="0.2"/>
    <row r="134" s="4" customFormat="1" ht="15" x14ac:dyDescent="0.2"/>
    <row r="135" s="4" customFormat="1" ht="15" x14ac:dyDescent="0.2"/>
    <row r="136" s="4" customFormat="1" ht="15" x14ac:dyDescent="0.2"/>
    <row r="137" s="4" customFormat="1" ht="15" x14ac:dyDescent="0.2"/>
    <row r="138" s="4" customFormat="1" ht="15" x14ac:dyDescent="0.2"/>
    <row r="139" s="4" customFormat="1" ht="15" x14ac:dyDescent="0.2"/>
    <row r="140" s="4" customFormat="1" ht="15" x14ac:dyDescent="0.2"/>
    <row r="141" s="4" customFormat="1" ht="15" x14ac:dyDescent="0.2"/>
    <row r="142" s="4" customFormat="1" ht="15" x14ac:dyDescent="0.2"/>
    <row r="143" s="4" customFormat="1" ht="15" x14ac:dyDescent="0.2"/>
    <row r="144" s="4" customFormat="1" ht="15" x14ac:dyDescent="0.2"/>
    <row r="145" s="4" customFormat="1" ht="15" x14ac:dyDescent="0.2"/>
    <row r="146" s="4" customFormat="1" ht="15" x14ac:dyDescent="0.2"/>
    <row r="147" s="4" customFormat="1" ht="15" x14ac:dyDescent="0.2"/>
    <row r="148" s="4" customFormat="1" ht="15" x14ac:dyDescent="0.2"/>
    <row r="149" s="4" customFormat="1" ht="15" x14ac:dyDescent="0.2"/>
    <row r="150" s="4" customFormat="1" ht="15" x14ac:dyDescent="0.2"/>
    <row r="151" s="4" customFormat="1" ht="15" x14ac:dyDescent="0.2"/>
    <row r="152" s="4" customFormat="1" ht="15" x14ac:dyDescent="0.2"/>
    <row r="153" s="4" customFormat="1" ht="15" x14ac:dyDescent="0.2"/>
    <row r="154" s="4" customFormat="1" ht="15" x14ac:dyDescent="0.2"/>
    <row r="155" s="4" customFormat="1" ht="15" x14ac:dyDescent="0.2"/>
    <row r="156" s="4" customFormat="1" ht="15" x14ac:dyDescent="0.2"/>
    <row r="157" s="4" customFormat="1" ht="15" x14ac:dyDescent="0.2"/>
    <row r="158" s="4" customFormat="1" ht="15" x14ac:dyDescent="0.2"/>
    <row r="159" s="4" customFormat="1" ht="15" x14ac:dyDescent="0.2"/>
    <row r="160" s="4" customFormat="1" ht="15" x14ac:dyDescent="0.2"/>
    <row r="161" s="4" customFormat="1" ht="15" x14ac:dyDescent="0.2"/>
    <row r="162" s="4" customFormat="1" ht="15" x14ac:dyDescent="0.2"/>
    <row r="163" s="4" customFormat="1" ht="15" x14ac:dyDescent="0.2"/>
    <row r="164" s="4" customFormat="1" ht="15" x14ac:dyDescent="0.2"/>
    <row r="165" s="4" customFormat="1" ht="15" x14ac:dyDescent="0.2"/>
    <row r="166" s="4" customFormat="1" ht="15" x14ac:dyDescent="0.2"/>
    <row r="167" s="4" customFormat="1" ht="15" x14ac:dyDescent="0.2"/>
    <row r="168" s="4" customFormat="1" ht="15" x14ac:dyDescent="0.2"/>
    <row r="169" s="4" customFormat="1" ht="15" x14ac:dyDescent="0.2"/>
    <row r="170" s="4" customFormat="1" ht="15" x14ac:dyDescent="0.2"/>
    <row r="171" s="4" customFormat="1" ht="15" x14ac:dyDescent="0.2"/>
    <row r="172" s="4" customFormat="1" ht="15" x14ac:dyDescent="0.2"/>
    <row r="173" s="4" customFormat="1" ht="15" x14ac:dyDescent="0.2"/>
    <row r="174" s="4" customFormat="1" ht="15" x14ac:dyDescent="0.2"/>
    <row r="175" s="4" customFormat="1" ht="15" x14ac:dyDescent="0.2"/>
    <row r="176" s="4" customFormat="1" ht="15" x14ac:dyDescent="0.2"/>
    <row r="177" s="4" customFormat="1" ht="15" x14ac:dyDescent="0.2"/>
    <row r="178" s="4" customFormat="1" ht="15" x14ac:dyDescent="0.2"/>
    <row r="179" s="4" customFormat="1" ht="15" x14ac:dyDescent="0.2"/>
    <row r="180" s="4" customFormat="1" ht="15" x14ac:dyDescent="0.2"/>
    <row r="181" s="4" customFormat="1" ht="15" x14ac:dyDescent="0.2"/>
    <row r="182" s="4" customFormat="1" ht="15" x14ac:dyDescent="0.2"/>
    <row r="183" s="4" customFormat="1" ht="15" x14ac:dyDescent="0.2"/>
    <row r="184" s="4" customFormat="1" ht="15" x14ac:dyDescent="0.2"/>
    <row r="185" s="4" customFormat="1" ht="15" x14ac:dyDescent="0.2"/>
    <row r="186" s="4" customFormat="1" ht="15" x14ac:dyDescent="0.2"/>
    <row r="187" s="4" customFormat="1" ht="15" x14ac:dyDescent="0.2"/>
    <row r="188" s="4" customFormat="1" ht="15" x14ac:dyDescent="0.2"/>
    <row r="189" s="4" customFormat="1" ht="15" x14ac:dyDescent="0.2"/>
    <row r="190" s="4" customFormat="1" ht="15" x14ac:dyDescent="0.2"/>
    <row r="191" s="4" customFormat="1" ht="15" x14ac:dyDescent="0.2"/>
    <row r="192" s="4" customFormat="1" ht="15" x14ac:dyDescent="0.2"/>
    <row r="193" s="4" customFormat="1" ht="15" x14ac:dyDescent="0.2"/>
    <row r="194" s="4" customFormat="1" ht="15" x14ac:dyDescent="0.2"/>
    <row r="195" s="4" customFormat="1" ht="15" x14ac:dyDescent="0.2"/>
    <row r="196" s="4" customFormat="1" ht="15" x14ac:dyDescent="0.2"/>
    <row r="197" s="4" customFormat="1" ht="15" x14ac:dyDescent="0.2"/>
    <row r="198" s="4" customFormat="1" ht="15" x14ac:dyDescent="0.2"/>
    <row r="199" s="4" customFormat="1" ht="15" x14ac:dyDescent="0.2"/>
    <row r="200" s="4" customFormat="1" ht="15" x14ac:dyDescent="0.2"/>
    <row r="201" s="4" customFormat="1" ht="15" x14ac:dyDescent="0.2"/>
    <row r="202" s="4" customFormat="1" ht="15" x14ac:dyDescent="0.2"/>
    <row r="203" s="4" customFormat="1" ht="15" x14ac:dyDescent="0.2"/>
  </sheetData>
  <pageMargins left="0.74803149606299213" right="0.23622047244094491" top="1.2598425196850394" bottom="0.51181102362204722" header="0.6692913385826772" footer="0.23"/>
  <pageSetup paperSize="9" scale="75" fitToWidth="3" fitToHeight="3" orientation="landscape" verticalDpi="300" r:id="rId1"/>
  <headerFooter alignWithMargins="0">
    <oddHeader>&amp;L&amp;"Arial,Fett"&amp;12EGT Energie GmbH&amp;R&amp;G</oddHeader>
    <oddFooter>&amp;RSeite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95"/>
  <sheetViews>
    <sheetView zoomScaleNormal="100" workbookViewId="0">
      <selection activeCell="A4" sqref="A4"/>
    </sheetView>
  </sheetViews>
  <sheetFormatPr baseColWidth="10" defaultRowHeight="14.25" x14ac:dyDescent="0.2"/>
  <cols>
    <col min="1" max="1" width="20.125" style="2" customWidth="1"/>
    <col min="2" max="2" width="13.625" style="2" customWidth="1"/>
    <col min="3" max="3" width="6.625" style="2" customWidth="1"/>
    <col min="4" max="4" width="14.625" style="2" customWidth="1"/>
    <col min="5" max="5" width="5.625" style="2" customWidth="1"/>
    <col min="6" max="6" width="14.625" style="2" customWidth="1"/>
    <col min="7" max="7" width="5.625" style="2" customWidth="1"/>
    <col min="8" max="8" width="14.625" style="2" customWidth="1"/>
    <col min="9" max="9" width="5.625" style="2" customWidth="1"/>
    <col min="10" max="12" width="18.625" style="2" customWidth="1"/>
    <col min="13" max="16384" width="11" style="2"/>
  </cols>
  <sheetData>
    <row r="1" spans="1:12" ht="18" x14ac:dyDescent="0.25">
      <c r="A1" s="1" t="s">
        <v>0</v>
      </c>
      <c r="B1" s="8"/>
      <c r="C1" s="8"/>
      <c r="D1" s="8"/>
      <c r="E1" s="8"/>
      <c r="F1" s="1" t="s">
        <v>1</v>
      </c>
      <c r="G1" s="8"/>
      <c r="H1" s="8"/>
      <c r="I1" s="8"/>
      <c r="J1" s="8"/>
    </row>
    <row r="2" spans="1:12" ht="15" thickBot="1" x14ac:dyDescent="0.25"/>
    <row r="3" spans="1:12" ht="15" customHeight="1" thickTop="1" x14ac:dyDescent="0.2">
      <c r="A3" s="26"/>
      <c r="B3" s="26"/>
      <c r="C3" s="26"/>
      <c r="D3" s="26"/>
      <c r="E3" s="26"/>
      <c r="F3" s="26"/>
      <c r="G3" s="26"/>
      <c r="H3" s="52" t="s">
        <v>91</v>
      </c>
      <c r="I3" s="53"/>
      <c r="J3" s="23">
        <v>22</v>
      </c>
      <c r="K3" s="23">
        <v>50</v>
      </c>
      <c r="L3" s="23">
        <v>90</v>
      </c>
    </row>
    <row r="4" spans="1:12" ht="15" customHeight="1" x14ac:dyDescent="0.2">
      <c r="A4" s="26"/>
      <c r="B4" s="26"/>
      <c r="C4" s="26"/>
      <c r="D4" s="26"/>
      <c r="E4" s="26"/>
      <c r="F4" s="26"/>
      <c r="G4" s="26"/>
      <c r="H4" s="52"/>
      <c r="I4" s="53"/>
      <c r="J4" s="22" t="s">
        <v>78</v>
      </c>
      <c r="K4" s="22" t="s">
        <v>78</v>
      </c>
      <c r="L4" s="22" t="s">
        <v>78</v>
      </c>
    </row>
    <row r="5" spans="1:12" s="9" customFormat="1" ht="28.5" x14ac:dyDescent="0.2">
      <c r="A5" s="24" t="s">
        <v>2</v>
      </c>
      <c r="B5" s="54" t="s">
        <v>22</v>
      </c>
      <c r="C5" s="54"/>
      <c r="D5" s="54" t="s">
        <v>29</v>
      </c>
      <c r="E5" s="54"/>
      <c r="F5" s="54" t="s">
        <v>23</v>
      </c>
      <c r="G5" s="54"/>
      <c r="H5" s="54"/>
      <c r="I5" s="55"/>
      <c r="J5" s="25" t="s">
        <v>31</v>
      </c>
      <c r="K5" s="25" t="s">
        <v>31</v>
      </c>
      <c r="L5" s="25" t="s">
        <v>31</v>
      </c>
    </row>
    <row r="6" spans="1:12" x14ac:dyDescent="0.2">
      <c r="B6" s="10"/>
      <c r="C6" s="11"/>
      <c r="D6" s="10"/>
      <c r="E6" s="11"/>
      <c r="F6" s="10"/>
      <c r="G6" s="11"/>
      <c r="H6" s="10"/>
      <c r="I6" s="11"/>
      <c r="J6" s="14"/>
      <c r="K6" s="14"/>
      <c r="L6" s="14"/>
    </row>
    <row r="7" spans="1:12" x14ac:dyDescent="0.2">
      <c r="A7" s="2" t="s">
        <v>57</v>
      </c>
      <c r="B7" s="27">
        <v>650</v>
      </c>
      <c r="C7" s="10"/>
      <c r="D7" s="27">
        <v>750</v>
      </c>
      <c r="E7" s="10"/>
      <c r="F7" s="27">
        <v>700</v>
      </c>
      <c r="G7" s="10"/>
      <c r="H7" s="29">
        <f>ROUND(1016-0.12*$F7,0)</f>
        <v>932</v>
      </c>
      <c r="I7" s="12"/>
      <c r="J7" s="15">
        <f>ROUND($L$40/($L$40+$D$40)*($H7+J$3)/$L$41,4)</f>
        <v>0.89249999999999996</v>
      </c>
      <c r="K7" s="15">
        <f>ROUND($L$40/($L$40+$D$40)*($H7+K$3)/$L$41,4)</f>
        <v>0.91869999999999996</v>
      </c>
      <c r="L7" s="15">
        <f>ROUND($L$40/($L$40+$D$40)*($H7+L$3)/$L$41,4)</f>
        <v>0.95609999999999995</v>
      </c>
    </row>
    <row r="8" spans="1:12" x14ac:dyDescent="0.2">
      <c r="B8" s="27"/>
      <c r="C8" s="11"/>
      <c r="D8" s="27"/>
      <c r="E8" s="11"/>
      <c r="F8" s="27"/>
      <c r="G8" s="11"/>
      <c r="H8" s="30"/>
      <c r="I8" s="11"/>
      <c r="J8" s="15"/>
      <c r="K8" s="15"/>
      <c r="L8" s="15"/>
    </row>
    <row r="9" spans="1:12" x14ac:dyDescent="0.2">
      <c r="A9" s="2" t="s">
        <v>3</v>
      </c>
      <c r="B9" s="28">
        <v>820</v>
      </c>
      <c r="C9" s="12"/>
      <c r="D9" s="28">
        <v>920</v>
      </c>
      <c r="E9" s="12"/>
      <c r="F9" s="28">
        <v>870</v>
      </c>
      <c r="G9" s="12"/>
      <c r="H9" s="29">
        <f>ROUND(1016-0.12*$F9,0)</f>
        <v>912</v>
      </c>
      <c r="I9" s="12"/>
      <c r="J9" s="15">
        <f t="shared" ref="J9:L10" si="0">ROUND($L$40/($L$40+$D$40)*($H9+J$3)/$L$41,4)</f>
        <v>0.87380000000000002</v>
      </c>
      <c r="K9" s="15">
        <f t="shared" si="0"/>
        <v>0.9</v>
      </c>
      <c r="L9" s="15">
        <f t="shared" si="0"/>
        <v>0.93740000000000001</v>
      </c>
    </row>
    <row r="10" spans="1:12" x14ac:dyDescent="0.2">
      <c r="A10" s="2" t="s">
        <v>4</v>
      </c>
      <c r="B10" s="28">
        <v>875</v>
      </c>
      <c r="C10" s="12"/>
      <c r="D10" s="28">
        <v>975</v>
      </c>
      <c r="E10" s="12"/>
      <c r="F10" s="28">
        <v>925</v>
      </c>
      <c r="G10" s="12"/>
      <c r="H10" s="29">
        <f>ROUND(1016-0.12*$F10,0)</f>
        <v>905</v>
      </c>
      <c r="I10" s="12"/>
      <c r="J10" s="15">
        <f t="shared" si="0"/>
        <v>0.86729999999999996</v>
      </c>
      <c r="K10" s="15">
        <f t="shared" si="0"/>
        <v>0.89339999999999997</v>
      </c>
      <c r="L10" s="15">
        <f t="shared" si="0"/>
        <v>0.93089999999999995</v>
      </c>
    </row>
    <row r="11" spans="1:12" x14ac:dyDescent="0.2">
      <c r="B11" s="28"/>
      <c r="C11" s="12"/>
      <c r="D11" s="28"/>
      <c r="E11" s="12"/>
      <c r="F11" s="28"/>
      <c r="G11" s="12"/>
      <c r="H11" s="29"/>
      <c r="I11" s="12"/>
      <c r="J11" s="15"/>
      <c r="K11" s="15"/>
      <c r="L11" s="15"/>
    </row>
    <row r="12" spans="1:12" x14ac:dyDescent="0.2">
      <c r="A12" s="2" t="s">
        <v>24</v>
      </c>
      <c r="B12" s="28">
        <v>760</v>
      </c>
      <c r="C12" s="12"/>
      <c r="D12" s="28">
        <v>820</v>
      </c>
      <c r="E12" s="12"/>
      <c r="F12" s="28">
        <f>(B12+D12)/2</f>
        <v>790</v>
      </c>
      <c r="G12" s="12"/>
      <c r="H12" s="29">
        <f>ROUND(1016-0.12*$F12,0)</f>
        <v>921</v>
      </c>
      <c r="I12" s="12"/>
      <c r="J12" s="15">
        <f>ROUND($L$40/($L$40+$D$40)*($H12+J$3)/$L$41,4)</f>
        <v>0.88219999999999998</v>
      </c>
      <c r="K12" s="15">
        <f>ROUND($L$40/($L$40+$D$40)*($H12+K$3)/$L$41,4)</f>
        <v>0.90839999999999999</v>
      </c>
      <c r="L12" s="15">
        <f>ROUND($L$40/($L$40+$D$40)*($H12+L$3)/$L$41,4)</f>
        <v>0.94579999999999997</v>
      </c>
    </row>
    <row r="13" spans="1:12" x14ac:dyDescent="0.2">
      <c r="B13" s="28"/>
      <c r="C13" s="12"/>
      <c r="D13" s="28"/>
      <c r="E13" s="12"/>
      <c r="F13" s="28"/>
      <c r="G13" s="12"/>
      <c r="H13" s="29"/>
      <c r="I13" s="12"/>
      <c r="J13" s="15"/>
      <c r="K13" s="15"/>
      <c r="L13" s="15"/>
    </row>
    <row r="14" spans="1:12" x14ac:dyDescent="0.2">
      <c r="A14" s="2" t="s">
        <v>6</v>
      </c>
      <c r="B14" s="28">
        <v>330</v>
      </c>
      <c r="C14" s="12"/>
      <c r="D14" s="28">
        <v>430</v>
      </c>
      <c r="E14" s="12"/>
      <c r="F14" s="28">
        <v>380</v>
      </c>
      <c r="G14" s="12"/>
      <c r="H14" s="29">
        <f>ROUND(1016-0.12*$F14,0)</f>
        <v>970</v>
      </c>
      <c r="I14" s="12"/>
      <c r="J14" s="15">
        <f t="shared" ref="J14:L15" si="1">ROUND($L$40/($L$40+$D$40)*($H14+J$3)/$L$41,4)</f>
        <v>0.92810000000000004</v>
      </c>
      <c r="K14" s="15">
        <f t="shared" si="1"/>
        <v>0.95430000000000004</v>
      </c>
      <c r="L14" s="15">
        <f t="shared" si="1"/>
        <v>0.99170000000000003</v>
      </c>
    </row>
    <row r="15" spans="1:12" x14ac:dyDescent="0.2">
      <c r="A15" s="2" t="s">
        <v>7</v>
      </c>
      <c r="B15" s="28">
        <v>390</v>
      </c>
      <c r="C15" s="12"/>
      <c r="D15" s="28">
        <v>490</v>
      </c>
      <c r="E15" s="12"/>
      <c r="F15" s="28">
        <v>440</v>
      </c>
      <c r="G15" s="12"/>
      <c r="H15" s="29">
        <f>ROUND(1016-0.12*$F15,0)</f>
        <v>963</v>
      </c>
      <c r="I15" s="12"/>
      <c r="J15" s="15">
        <f t="shared" si="1"/>
        <v>0.92149999999999999</v>
      </c>
      <c r="K15" s="15">
        <f t="shared" si="1"/>
        <v>0.94769999999999999</v>
      </c>
      <c r="L15" s="15">
        <f t="shared" si="1"/>
        <v>0.98509999999999998</v>
      </c>
    </row>
    <row r="16" spans="1:12" x14ac:dyDescent="0.2">
      <c r="B16" s="28"/>
      <c r="C16" s="12"/>
      <c r="D16" s="28"/>
      <c r="E16" s="12"/>
      <c r="F16" s="28"/>
      <c r="G16" s="12"/>
      <c r="H16" s="29"/>
      <c r="I16" s="12"/>
      <c r="J16" s="15"/>
      <c r="K16" s="15"/>
      <c r="L16" s="15"/>
    </row>
    <row r="17" spans="1:12" x14ac:dyDescent="0.2">
      <c r="A17" s="2" t="s">
        <v>25</v>
      </c>
      <c r="B17" s="28">
        <v>690</v>
      </c>
      <c r="C17" s="12"/>
      <c r="D17" s="28">
        <v>790</v>
      </c>
      <c r="E17" s="12"/>
      <c r="F17" s="28">
        <v>740</v>
      </c>
      <c r="G17" s="12"/>
      <c r="H17" s="29">
        <f>ROUND(1016-0.12*$F17,0)</f>
        <v>927</v>
      </c>
      <c r="I17" s="12"/>
      <c r="J17" s="15">
        <f>ROUND($L$40/($L$40+$D$40)*($H17+J$3)/$L$41,4)</f>
        <v>0.88780000000000003</v>
      </c>
      <c r="K17" s="15">
        <f>ROUND($L$40/($L$40+$D$40)*($H17+K$3)/$L$41,4)</f>
        <v>0.91400000000000003</v>
      </c>
      <c r="L17" s="15">
        <f>ROUND($L$40/($L$40+$D$40)*($H17+L$3)/$L$41,4)</f>
        <v>0.95150000000000001</v>
      </c>
    </row>
    <row r="18" spans="1:12" x14ac:dyDescent="0.2">
      <c r="B18" s="28"/>
      <c r="C18" s="12"/>
      <c r="D18" s="28"/>
      <c r="E18" s="12"/>
      <c r="F18" s="28"/>
      <c r="G18" s="12"/>
      <c r="H18" s="29"/>
      <c r="I18" s="12"/>
      <c r="J18" s="15"/>
      <c r="K18" s="15"/>
      <c r="L18" s="15"/>
    </row>
    <row r="19" spans="1:12" x14ac:dyDescent="0.2">
      <c r="A19" s="2" t="s">
        <v>8</v>
      </c>
      <c r="B19" s="28">
        <v>775</v>
      </c>
      <c r="C19" s="12"/>
      <c r="D19" s="28">
        <v>825</v>
      </c>
      <c r="E19" s="12"/>
      <c r="F19" s="28">
        <v>800</v>
      </c>
      <c r="G19" s="12"/>
      <c r="H19" s="29">
        <f>ROUND(1016-0.12*$F19,0)</f>
        <v>920</v>
      </c>
      <c r="I19" s="12"/>
      <c r="J19" s="15">
        <f>ROUND($L$40/($L$40+$D$40)*($H19+J$3)/$L$41,4)</f>
        <v>0.88129999999999997</v>
      </c>
      <c r="K19" s="15">
        <f>ROUND($L$40/($L$40+$D$40)*($H19+K$3)/$L$41,4)</f>
        <v>0.90749999999999997</v>
      </c>
      <c r="L19" s="15">
        <f>ROUND($L$40/($L$40+$D$40)*($H19+L$3)/$L$41,4)</f>
        <v>0.94489999999999996</v>
      </c>
    </row>
    <row r="20" spans="1:12" x14ac:dyDescent="0.2">
      <c r="B20" s="28"/>
      <c r="C20" s="12"/>
      <c r="D20" s="28"/>
      <c r="E20" s="12"/>
      <c r="F20" s="28"/>
      <c r="G20" s="12"/>
      <c r="H20" s="29"/>
      <c r="I20" s="12"/>
      <c r="J20" s="15"/>
      <c r="K20" s="15"/>
      <c r="L20" s="15"/>
    </row>
    <row r="21" spans="1:12" x14ac:dyDescent="0.2">
      <c r="A21" s="2" t="s">
        <v>26</v>
      </c>
      <c r="B21" s="28">
        <v>940</v>
      </c>
      <c r="C21" s="12"/>
      <c r="D21" s="28">
        <v>1020</v>
      </c>
      <c r="E21" s="12"/>
      <c r="F21" s="28">
        <v>980</v>
      </c>
      <c r="G21" s="12"/>
      <c r="H21" s="29">
        <f>ROUND(1016-0.12*$F21,0)</f>
        <v>898</v>
      </c>
      <c r="I21" s="12"/>
      <c r="J21" s="15">
        <f t="shared" ref="J21:K22" si="2">ROUND($L$40/($L$40+$D$40)*($H21+J$3)/$L$41,4)</f>
        <v>0.86070000000000002</v>
      </c>
      <c r="K21" s="15">
        <f t="shared" si="2"/>
        <v>0.88690000000000002</v>
      </c>
      <c r="L21" s="15">
        <f>ROUND($L$40/($L$40+$D$40)*($H21+L$3)/$L$41,4)</f>
        <v>0.92430000000000001</v>
      </c>
    </row>
    <row r="22" spans="1:12" x14ac:dyDescent="0.2">
      <c r="A22" s="2" t="s">
        <v>27</v>
      </c>
      <c r="B22" s="28">
        <v>1055</v>
      </c>
      <c r="C22" s="12"/>
      <c r="D22" s="28">
        <v>1065</v>
      </c>
      <c r="E22" s="12"/>
      <c r="F22" s="28">
        <v>1060</v>
      </c>
      <c r="G22" s="12"/>
      <c r="H22" s="29">
        <f>ROUND(1016-0.12*$F22,0)</f>
        <v>889</v>
      </c>
      <c r="I22" s="12"/>
      <c r="J22" s="15">
        <f t="shared" si="2"/>
        <v>0.85229999999999995</v>
      </c>
      <c r="K22" s="15">
        <f t="shared" si="2"/>
        <v>0.87849999999999995</v>
      </c>
      <c r="L22" s="15">
        <f>ROUND($L$40/($L$40+$D$40)*($H22+L$3)/$L$41,4)</f>
        <v>0.91590000000000005</v>
      </c>
    </row>
    <row r="23" spans="1:12" x14ac:dyDescent="0.2">
      <c r="B23" s="28"/>
      <c r="C23" s="12"/>
      <c r="D23" s="28"/>
      <c r="E23" s="12"/>
      <c r="F23" s="28"/>
      <c r="G23" s="12"/>
      <c r="H23" s="29" t="s">
        <v>5</v>
      </c>
      <c r="I23" s="12"/>
      <c r="J23" s="15"/>
      <c r="K23" s="15"/>
      <c r="L23" s="15"/>
    </row>
    <row r="24" spans="1:12" x14ac:dyDescent="0.2">
      <c r="A24" s="2" t="s">
        <v>9</v>
      </c>
      <c r="B24" s="28">
        <v>768</v>
      </c>
      <c r="C24" s="12"/>
      <c r="D24" s="28">
        <v>868</v>
      </c>
      <c r="E24" s="12"/>
      <c r="F24" s="28">
        <v>818</v>
      </c>
      <c r="G24" s="12"/>
      <c r="H24" s="29">
        <f>ROUND(1016-0.12*$F24,0)</f>
        <v>918</v>
      </c>
      <c r="I24" s="12"/>
      <c r="J24" s="15">
        <f t="shared" ref="J24:K26" si="3">ROUND($L$40/($L$40+$D$40)*($H24+J$3)/$L$41,4)</f>
        <v>0.87939999999999996</v>
      </c>
      <c r="K24" s="15">
        <f t="shared" si="3"/>
        <v>0.90559999999999996</v>
      </c>
      <c r="L24" s="15">
        <f>ROUND($L$40/($L$40+$D$40)*($H24+L$3)/$L$41,4)</f>
        <v>0.94299999999999995</v>
      </c>
    </row>
    <row r="25" spans="1:12" x14ac:dyDescent="0.2">
      <c r="A25" s="2" t="s">
        <v>10</v>
      </c>
      <c r="B25" s="28">
        <v>868</v>
      </c>
      <c r="C25" s="12"/>
      <c r="D25" s="28">
        <v>960</v>
      </c>
      <c r="E25" s="12"/>
      <c r="F25" s="28">
        <v>914</v>
      </c>
      <c r="G25" s="12"/>
      <c r="H25" s="29">
        <f>ROUND(1016-0.12*$F25,0)</f>
        <v>906</v>
      </c>
      <c r="I25" s="12"/>
      <c r="J25" s="15">
        <f t="shared" si="3"/>
        <v>0.86819999999999997</v>
      </c>
      <c r="K25" s="15">
        <f t="shared" si="3"/>
        <v>0.89439999999999997</v>
      </c>
      <c r="L25" s="15">
        <f>ROUND($L$40/($L$40+$D$40)*($H25+L$3)/$L$41,4)</f>
        <v>0.93179999999999996</v>
      </c>
    </row>
    <row r="26" spans="1:12" x14ac:dyDescent="0.2">
      <c r="A26" s="2" t="s">
        <v>11</v>
      </c>
      <c r="B26" s="28">
        <v>920</v>
      </c>
      <c r="C26" s="12"/>
      <c r="D26" s="28">
        <v>980</v>
      </c>
      <c r="E26" s="12"/>
      <c r="F26" s="28">
        <v>950</v>
      </c>
      <c r="G26" s="12"/>
      <c r="H26" s="29">
        <f>ROUND(1016-0.12*$F26,0)</f>
        <v>902</v>
      </c>
      <c r="I26" s="12"/>
      <c r="J26" s="15">
        <f t="shared" si="3"/>
        <v>0.86439999999999995</v>
      </c>
      <c r="K26" s="15">
        <f t="shared" si="3"/>
        <v>0.89059999999999995</v>
      </c>
      <c r="L26" s="15">
        <f>ROUND($L$40/($L$40+$D$40)*($H26+L$3)/$L$41,4)</f>
        <v>0.92810000000000004</v>
      </c>
    </row>
    <row r="27" spans="1:12" x14ac:dyDescent="0.2">
      <c r="B27" s="28"/>
      <c r="C27" s="12"/>
      <c r="D27" s="28"/>
      <c r="E27" s="12"/>
      <c r="F27" s="28"/>
      <c r="G27" s="12"/>
      <c r="H27" s="29"/>
      <c r="I27" s="12"/>
      <c r="J27" s="15"/>
      <c r="K27" s="15"/>
      <c r="L27" s="15"/>
    </row>
    <row r="28" spans="1:12" x14ac:dyDescent="0.2">
      <c r="A28" s="2" t="s">
        <v>12</v>
      </c>
      <c r="B28" s="28">
        <v>630</v>
      </c>
      <c r="C28" s="12"/>
      <c r="D28" s="28">
        <v>730</v>
      </c>
      <c r="E28" s="12"/>
      <c r="F28" s="28">
        <v>680</v>
      </c>
      <c r="G28" s="12"/>
      <c r="H28" s="29">
        <f>ROUND(1016-0.12*$F28,0)</f>
        <v>934</v>
      </c>
      <c r="I28" s="12"/>
      <c r="J28" s="15">
        <f t="shared" ref="J28:K29" si="4">ROUND($L$40/($L$40+$D$40)*($H28+J$3)/$L$41,4)</f>
        <v>0.89439999999999997</v>
      </c>
      <c r="K28" s="15">
        <f t="shared" si="4"/>
        <v>0.92059999999999997</v>
      </c>
      <c r="L28" s="15">
        <f>ROUND($L$40/($L$40+$D$40)*($H28+L$3)/$L$41,4)</f>
        <v>0.95799999999999996</v>
      </c>
    </row>
    <row r="29" spans="1:12" x14ac:dyDescent="0.2">
      <c r="A29" s="2" t="s">
        <v>13</v>
      </c>
      <c r="B29" s="28">
        <v>730</v>
      </c>
      <c r="C29" s="12"/>
      <c r="D29" s="28">
        <v>830</v>
      </c>
      <c r="E29" s="12"/>
      <c r="F29" s="28">
        <v>780</v>
      </c>
      <c r="G29" s="12"/>
      <c r="H29" s="29">
        <f>ROUND(1016-0.12*$F29,0)</f>
        <v>922</v>
      </c>
      <c r="I29" s="12"/>
      <c r="J29" s="15">
        <f t="shared" si="4"/>
        <v>0.88319999999999999</v>
      </c>
      <c r="K29" s="15">
        <f t="shared" si="4"/>
        <v>0.90939999999999999</v>
      </c>
      <c r="L29" s="15">
        <f>ROUND($L$40/($L$40+$D$40)*($H29+L$3)/$L$41,4)</f>
        <v>0.94679999999999997</v>
      </c>
    </row>
    <row r="30" spans="1:12" x14ac:dyDescent="0.2">
      <c r="B30" s="28"/>
      <c r="C30" s="12"/>
      <c r="D30" s="28"/>
      <c r="E30" s="12"/>
      <c r="F30" s="28"/>
      <c r="G30" s="12"/>
      <c r="H30" s="29"/>
      <c r="I30" s="12"/>
      <c r="J30" s="15"/>
      <c r="K30" s="15"/>
      <c r="L30" s="15"/>
    </row>
    <row r="31" spans="1:12" x14ac:dyDescent="0.2">
      <c r="A31" s="2" t="s">
        <v>14</v>
      </c>
      <c r="B31" s="28">
        <v>572</v>
      </c>
      <c r="C31" s="12"/>
      <c r="D31" s="28">
        <v>645</v>
      </c>
      <c r="E31" s="12"/>
      <c r="F31" s="28">
        <v>609</v>
      </c>
      <c r="G31" s="12"/>
      <c r="H31" s="29">
        <f>ROUND(1016-0.12*$F31,0)</f>
        <v>943</v>
      </c>
      <c r="I31" s="12"/>
      <c r="J31" s="15">
        <f t="shared" ref="J31:K34" si="5">ROUND($L$40/($L$40+$D$40)*($H31+J$3)/$L$41,4)</f>
        <v>0.90280000000000005</v>
      </c>
      <c r="K31" s="15">
        <f t="shared" si="5"/>
        <v>0.92900000000000005</v>
      </c>
      <c r="L31" s="15">
        <f>ROUND($L$40/($L$40+$D$40)*($H31+L$3)/$L$41,4)</f>
        <v>0.96640000000000004</v>
      </c>
    </row>
    <row r="32" spans="1:12" x14ac:dyDescent="0.2">
      <c r="A32" s="2" t="s">
        <v>15</v>
      </c>
      <c r="B32" s="28">
        <v>645</v>
      </c>
      <c r="C32" s="12"/>
      <c r="D32" s="28">
        <v>745</v>
      </c>
      <c r="E32" s="12"/>
      <c r="F32" s="28">
        <v>695</v>
      </c>
      <c r="G32" s="12"/>
      <c r="H32" s="29">
        <f>ROUND(1016-0.12*$F32,0)</f>
        <v>933</v>
      </c>
      <c r="I32" s="12"/>
      <c r="J32" s="15">
        <f t="shared" si="5"/>
        <v>0.89339999999999997</v>
      </c>
      <c r="K32" s="15">
        <f t="shared" si="5"/>
        <v>0.91959999999999997</v>
      </c>
      <c r="L32" s="15">
        <f>ROUND($L$40/($L$40+$D$40)*($H32+L$3)/$L$41,4)</f>
        <v>0.95709999999999995</v>
      </c>
    </row>
    <row r="33" spans="1:12" x14ac:dyDescent="0.2">
      <c r="A33" s="2" t="s">
        <v>16</v>
      </c>
      <c r="B33" s="28">
        <v>745</v>
      </c>
      <c r="C33" s="12"/>
      <c r="D33" s="28">
        <v>845</v>
      </c>
      <c r="E33" s="12"/>
      <c r="F33" s="28">
        <v>795</v>
      </c>
      <c r="G33" s="12"/>
      <c r="H33" s="29">
        <f>ROUND(1016-0.12*$F33,0)</f>
        <v>921</v>
      </c>
      <c r="I33" s="12"/>
      <c r="J33" s="15">
        <f t="shared" si="5"/>
        <v>0.88219999999999998</v>
      </c>
      <c r="K33" s="15">
        <f t="shared" si="5"/>
        <v>0.90839999999999999</v>
      </c>
      <c r="L33" s="15">
        <f>ROUND($L$40/($L$40+$D$40)*($H33+L$3)/$L$41,4)</f>
        <v>0.94579999999999997</v>
      </c>
    </row>
    <row r="34" spans="1:12" x14ac:dyDescent="0.2">
      <c r="A34" s="2" t="s">
        <v>17</v>
      </c>
      <c r="B34" s="28">
        <v>845</v>
      </c>
      <c r="C34" s="12"/>
      <c r="D34" s="28">
        <v>875</v>
      </c>
      <c r="E34" s="12"/>
      <c r="F34" s="28">
        <v>860</v>
      </c>
      <c r="G34" s="12"/>
      <c r="H34" s="29">
        <f>ROUND(1016-0.12*$F34,0)</f>
        <v>913</v>
      </c>
      <c r="I34" s="12"/>
      <c r="J34" s="15">
        <f t="shared" si="5"/>
        <v>0.87470000000000003</v>
      </c>
      <c r="K34" s="15">
        <f t="shared" si="5"/>
        <v>0.90090000000000003</v>
      </c>
      <c r="L34" s="15">
        <f>ROUND($L$40/($L$40+$D$40)*($H34+L$3)/$L$41,4)</f>
        <v>0.93840000000000001</v>
      </c>
    </row>
    <row r="35" spans="1:12" x14ac:dyDescent="0.2">
      <c r="B35" s="28"/>
      <c r="C35" s="12"/>
      <c r="D35" s="28"/>
      <c r="E35" s="12"/>
      <c r="F35" s="28"/>
      <c r="G35" s="12"/>
      <c r="H35" s="29"/>
      <c r="I35" s="12"/>
      <c r="J35" s="15"/>
      <c r="K35" s="15"/>
      <c r="L35" s="15"/>
    </row>
    <row r="36" spans="1:12" x14ac:dyDescent="0.2">
      <c r="A36" s="2" t="s">
        <v>18</v>
      </c>
      <c r="B36" s="28">
        <v>755</v>
      </c>
      <c r="C36" s="12"/>
      <c r="D36" s="28">
        <v>860</v>
      </c>
      <c r="E36" s="12"/>
      <c r="F36" s="28">
        <v>808</v>
      </c>
      <c r="G36" s="12"/>
      <c r="H36" s="29">
        <f>ROUND(1016-0.12*$F36,0)</f>
        <v>919</v>
      </c>
      <c r="I36" s="12"/>
      <c r="J36" s="15">
        <f>ROUND($L$40/($L$40+$D$40)*($H36+J$3)/$L$41,4)</f>
        <v>0.88039999999999996</v>
      </c>
      <c r="K36" s="15">
        <f>ROUND($L$40/($L$40+$D$40)*($H36+K$3)/$L$41,4)</f>
        <v>0.90649999999999997</v>
      </c>
      <c r="L36" s="15">
        <f>ROUND($L$40/($L$40+$D$40)*($H36+L$3)/$L$41,4)</f>
        <v>0.94399999999999995</v>
      </c>
    </row>
    <row r="37" spans="1:12" x14ac:dyDescent="0.2">
      <c r="B37" s="28"/>
      <c r="C37" s="12"/>
      <c r="D37" s="28"/>
      <c r="E37" s="12"/>
      <c r="F37" s="28"/>
      <c r="G37" s="12"/>
      <c r="H37" s="29" t="s">
        <v>5</v>
      </c>
      <c r="I37" s="12"/>
      <c r="J37" s="15"/>
      <c r="K37" s="15"/>
      <c r="L37" s="15"/>
    </row>
    <row r="38" spans="1:12" x14ac:dyDescent="0.2">
      <c r="A38" s="2" t="s">
        <v>28</v>
      </c>
      <c r="B38" s="28">
        <v>790</v>
      </c>
      <c r="C38" s="12"/>
      <c r="D38" s="28">
        <v>860</v>
      </c>
      <c r="E38" s="12"/>
      <c r="F38" s="28">
        <v>825</v>
      </c>
      <c r="G38" s="12"/>
      <c r="H38" s="29">
        <f>ROUND(1016-0.12*$F38,0)</f>
        <v>917</v>
      </c>
      <c r="I38" s="12"/>
      <c r="J38" s="15">
        <f>ROUND($L$40/($L$40+$D$40)*($H38+J$3)/$L$41,4)</f>
        <v>0.87849999999999995</v>
      </c>
      <c r="K38" s="15">
        <f>ROUND($L$40/($L$40+$D$40)*($H38+K$3)/$L$41,4)</f>
        <v>0.90469999999999995</v>
      </c>
      <c r="L38" s="15">
        <f>ROUND($L$40/($L$40+$D$40)*($H38+L$3)/$L$41,4)</f>
        <v>0.94210000000000005</v>
      </c>
    </row>
    <row r="39" spans="1:12" ht="15" thickBot="1" x14ac:dyDescent="0.25">
      <c r="D39" s="12"/>
      <c r="J39" s="16"/>
      <c r="K39" s="16"/>
      <c r="L39" s="16"/>
    </row>
    <row r="40" spans="1:12" ht="19.5" thickTop="1" x14ac:dyDescent="0.35">
      <c r="A40" s="51" t="s">
        <v>19</v>
      </c>
      <c r="B40" s="51"/>
      <c r="C40" s="21" t="s">
        <v>79</v>
      </c>
      <c r="D40" s="19">
        <v>15</v>
      </c>
      <c r="J40" s="9" t="s">
        <v>40</v>
      </c>
      <c r="K40" s="17" t="s">
        <v>73</v>
      </c>
      <c r="L40" s="18">
        <v>273.14999999999998</v>
      </c>
    </row>
    <row r="41" spans="1:12" ht="18.75" x14ac:dyDescent="0.35">
      <c r="A41" s="51" t="s">
        <v>20</v>
      </c>
      <c r="B41" s="51"/>
      <c r="C41" s="17" t="s">
        <v>76</v>
      </c>
      <c r="D41" s="2" t="s">
        <v>80</v>
      </c>
      <c r="J41" s="9" t="s">
        <v>41</v>
      </c>
      <c r="K41" s="17" t="s">
        <v>74</v>
      </c>
      <c r="L41" s="20">
        <v>1013.25</v>
      </c>
    </row>
    <row r="42" spans="1:12" ht="18.75" x14ac:dyDescent="0.35">
      <c r="A42" s="51" t="s">
        <v>21</v>
      </c>
      <c r="B42" s="51"/>
      <c r="C42" s="21" t="s">
        <v>81</v>
      </c>
      <c r="D42" s="9" t="s">
        <v>82</v>
      </c>
      <c r="J42" s="9" t="s">
        <v>42</v>
      </c>
      <c r="K42" s="17" t="s">
        <v>72</v>
      </c>
      <c r="L42" s="13" t="s">
        <v>30</v>
      </c>
    </row>
    <row r="43" spans="1:12" x14ac:dyDescent="0.2">
      <c r="A43" s="9"/>
      <c r="C43" s="17"/>
    </row>
    <row r="44" spans="1:12" s="9" customFormat="1" x14ac:dyDescent="0.2"/>
    <row r="45" spans="1:12" s="9" customFormat="1" x14ac:dyDescent="0.2"/>
    <row r="46" spans="1:12" s="9" customFormat="1" x14ac:dyDescent="0.2"/>
    <row r="47" spans="1:12" s="9" customFormat="1" x14ac:dyDescent="0.2"/>
    <row r="48" spans="1:12"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row r="61" s="9" customFormat="1" x14ac:dyDescent="0.2"/>
    <row r="62" s="9" customFormat="1" x14ac:dyDescent="0.2"/>
    <row r="63" s="9" customFormat="1" x14ac:dyDescent="0.2"/>
    <row r="64" s="9" customFormat="1" x14ac:dyDescent="0.2"/>
    <row r="65" s="9" customFormat="1" x14ac:dyDescent="0.2"/>
    <row r="66" s="9" customFormat="1" x14ac:dyDescent="0.2"/>
    <row r="67" s="9" customFormat="1" x14ac:dyDescent="0.2"/>
    <row r="68" s="9" customFormat="1" x14ac:dyDescent="0.2"/>
    <row r="69" s="9" customFormat="1" x14ac:dyDescent="0.2"/>
    <row r="70" s="9" customFormat="1" x14ac:dyDescent="0.2"/>
    <row r="71" s="9" customFormat="1" x14ac:dyDescent="0.2"/>
    <row r="72" s="9" customFormat="1" x14ac:dyDescent="0.2"/>
    <row r="73" s="9" customFormat="1" x14ac:dyDescent="0.2"/>
    <row r="74" s="9" customFormat="1" x14ac:dyDescent="0.2"/>
    <row r="75" s="9" customFormat="1" x14ac:dyDescent="0.2"/>
    <row r="76" s="9" customFormat="1" x14ac:dyDescent="0.2"/>
    <row r="77" s="9" customFormat="1" x14ac:dyDescent="0.2"/>
    <row r="78" s="9" customFormat="1" x14ac:dyDescent="0.2"/>
    <row r="79" s="9" customFormat="1" x14ac:dyDescent="0.2"/>
    <row r="80" s="9" customFormat="1" x14ac:dyDescent="0.2"/>
    <row r="81" s="9" customFormat="1" x14ac:dyDescent="0.2"/>
    <row r="82" s="9" customFormat="1" x14ac:dyDescent="0.2"/>
    <row r="83" s="9" customFormat="1" x14ac:dyDescent="0.2"/>
    <row r="84" s="9" customFormat="1" x14ac:dyDescent="0.2"/>
    <row r="85" s="9" customFormat="1" x14ac:dyDescent="0.2"/>
    <row r="86" s="9" customFormat="1" x14ac:dyDescent="0.2"/>
    <row r="87" s="9" customFormat="1" x14ac:dyDescent="0.2"/>
    <row r="88" s="9" customFormat="1" x14ac:dyDescent="0.2"/>
    <row r="89" s="9" customFormat="1" x14ac:dyDescent="0.2"/>
    <row r="90" s="9" customFormat="1" x14ac:dyDescent="0.2"/>
    <row r="91" s="9" customFormat="1" x14ac:dyDescent="0.2"/>
    <row r="92" s="9" customFormat="1" x14ac:dyDescent="0.2"/>
    <row r="93" s="9" customFormat="1" x14ac:dyDescent="0.2"/>
    <row r="94" s="9" customFormat="1" x14ac:dyDescent="0.2"/>
    <row r="95" s="9" customFormat="1" x14ac:dyDescent="0.2"/>
    <row r="96" s="9" customFormat="1" x14ac:dyDescent="0.2"/>
    <row r="97" s="9" customFormat="1" x14ac:dyDescent="0.2"/>
    <row r="98" s="9" customFormat="1" x14ac:dyDescent="0.2"/>
    <row r="99" s="9" customFormat="1" x14ac:dyDescent="0.2"/>
    <row r="100" s="9" customFormat="1" x14ac:dyDescent="0.2"/>
    <row r="101" s="9" customFormat="1" x14ac:dyDescent="0.2"/>
    <row r="102" s="9" customFormat="1" x14ac:dyDescent="0.2"/>
    <row r="103" s="9" customFormat="1" x14ac:dyDescent="0.2"/>
    <row r="104" s="9" customFormat="1" x14ac:dyDescent="0.2"/>
    <row r="105" s="9" customFormat="1" x14ac:dyDescent="0.2"/>
    <row r="106" s="9" customFormat="1" x14ac:dyDescent="0.2"/>
    <row r="107" s="9" customFormat="1" x14ac:dyDescent="0.2"/>
    <row r="108" s="9" customFormat="1" x14ac:dyDescent="0.2"/>
    <row r="109" s="9" customFormat="1" x14ac:dyDescent="0.2"/>
    <row r="110" s="9" customFormat="1" x14ac:dyDescent="0.2"/>
    <row r="111" s="9" customFormat="1" x14ac:dyDescent="0.2"/>
    <row r="112"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row r="119" s="9" customFormat="1" x14ac:dyDescent="0.2"/>
    <row r="120" s="9" customFormat="1" x14ac:dyDescent="0.2"/>
    <row r="121" s="9" customFormat="1" x14ac:dyDescent="0.2"/>
    <row r="122" s="9" customFormat="1" x14ac:dyDescent="0.2"/>
    <row r="123" s="9" customFormat="1" x14ac:dyDescent="0.2"/>
    <row r="124" s="9" customFormat="1" x14ac:dyDescent="0.2"/>
    <row r="125" s="9" customFormat="1" x14ac:dyDescent="0.2"/>
    <row r="126" s="9" customFormat="1" x14ac:dyDescent="0.2"/>
    <row r="127" s="9" customFormat="1" x14ac:dyDescent="0.2"/>
    <row r="128" s="9" customFormat="1" x14ac:dyDescent="0.2"/>
    <row r="129" s="9" customFormat="1" x14ac:dyDescent="0.2"/>
    <row r="130" s="9" customFormat="1" x14ac:dyDescent="0.2"/>
    <row r="131" s="9" customFormat="1" x14ac:dyDescent="0.2"/>
    <row r="132" s="9" customFormat="1" x14ac:dyDescent="0.2"/>
    <row r="133" s="9" customFormat="1" x14ac:dyDescent="0.2"/>
    <row r="134" s="9" customFormat="1" x14ac:dyDescent="0.2"/>
    <row r="135" s="9" customFormat="1" x14ac:dyDescent="0.2"/>
    <row r="136" s="9" customFormat="1" x14ac:dyDescent="0.2"/>
    <row r="137" s="9" customFormat="1" x14ac:dyDescent="0.2"/>
    <row r="138" s="9" customFormat="1" x14ac:dyDescent="0.2"/>
    <row r="139" s="9" customFormat="1" x14ac:dyDescent="0.2"/>
    <row r="140" s="9" customFormat="1" x14ac:dyDescent="0.2"/>
    <row r="141" s="9" customFormat="1" x14ac:dyDescent="0.2"/>
    <row r="142" s="9" customFormat="1" x14ac:dyDescent="0.2"/>
    <row r="143" s="9" customFormat="1" x14ac:dyDescent="0.2"/>
    <row r="144" s="9" customFormat="1" x14ac:dyDescent="0.2"/>
    <row r="145" s="9" customFormat="1" x14ac:dyDescent="0.2"/>
    <row r="146" s="9" customFormat="1" x14ac:dyDescent="0.2"/>
    <row r="147" s="9" customFormat="1" x14ac:dyDescent="0.2"/>
    <row r="148" s="9" customFormat="1" x14ac:dyDescent="0.2"/>
    <row r="149" s="9" customFormat="1" x14ac:dyDescent="0.2"/>
    <row r="150" s="9" customFormat="1" x14ac:dyDescent="0.2"/>
    <row r="151" s="9" customFormat="1" x14ac:dyDescent="0.2"/>
    <row r="152" s="9" customFormat="1" x14ac:dyDescent="0.2"/>
    <row r="153" s="9" customFormat="1" x14ac:dyDescent="0.2"/>
    <row r="154" s="9" customFormat="1" x14ac:dyDescent="0.2"/>
    <row r="155" s="9" customFormat="1" x14ac:dyDescent="0.2"/>
    <row r="156" s="9" customFormat="1" x14ac:dyDescent="0.2"/>
    <row r="157" s="9" customFormat="1" x14ac:dyDescent="0.2"/>
    <row r="158" s="9" customFormat="1" x14ac:dyDescent="0.2"/>
    <row r="159" s="9" customFormat="1" x14ac:dyDescent="0.2"/>
    <row r="160" s="9" customFormat="1" x14ac:dyDescent="0.2"/>
    <row r="161" s="9" customFormat="1" x14ac:dyDescent="0.2"/>
    <row r="162" s="9" customFormat="1" x14ac:dyDescent="0.2"/>
    <row r="163" s="9" customFormat="1" x14ac:dyDescent="0.2"/>
    <row r="164" s="9" customFormat="1" x14ac:dyDescent="0.2"/>
    <row r="165" s="9" customFormat="1" x14ac:dyDescent="0.2"/>
    <row r="166" s="9" customFormat="1" x14ac:dyDescent="0.2"/>
    <row r="167" s="9" customFormat="1" x14ac:dyDescent="0.2"/>
    <row r="168" s="9" customFormat="1" x14ac:dyDescent="0.2"/>
    <row r="169" s="9" customFormat="1" x14ac:dyDescent="0.2"/>
    <row r="170" s="9" customFormat="1" x14ac:dyDescent="0.2"/>
    <row r="171" s="9" customFormat="1" x14ac:dyDescent="0.2"/>
    <row r="172" s="9" customFormat="1" x14ac:dyDescent="0.2"/>
    <row r="173" s="9" customFormat="1" x14ac:dyDescent="0.2"/>
    <row r="174" s="9" customFormat="1" x14ac:dyDescent="0.2"/>
    <row r="175" s="9" customFormat="1" x14ac:dyDescent="0.2"/>
    <row r="176" s="9" customFormat="1" x14ac:dyDescent="0.2"/>
    <row r="177" s="9" customFormat="1" x14ac:dyDescent="0.2"/>
    <row r="178" s="9" customFormat="1" x14ac:dyDescent="0.2"/>
    <row r="179" s="9" customFormat="1" x14ac:dyDescent="0.2"/>
    <row r="180" s="9" customFormat="1" x14ac:dyDescent="0.2"/>
    <row r="181" s="9" customFormat="1" x14ac:dyDescent="0.2"/>
    <row r="182" s="9" customFormat="1" x14ac:dyDescent="0.2"/>
    <row r="183" s="9" customFormat="1" x14ac:dyDescent="0.2"/>
    <row r="184" s="9" customFormat="1" x14ac:dyDescent="0.2"/>
    <row r="185" s="9" customFormat="1" x14ac:dyDescent="0.2"/>
    <row r="186" s="9" customFormat="1" x14ac:dyDescent="0.2"/>
    <row r="187" s="9" customFormat="1" x14ac:dyDescent="0.2"/>
    <row r="188" s="9" customFormat="1" x14ac:dyDescent="0.2"/>
    <row r="189" s="9" customFormat="1" x14ac:dyDescent="0.2"/>
    <row r="190" s="9" customFormat="1" x14ac:dyDescent="0.2"/>
    <row r="191" s="9" customFormat="1" x14ac:dyDescent="0.2"/>
    <row r="192" s="9" customFormat="1" x14ac:dyDescent="0.2"/>
    <row r="193" s="9" customFormat="1" x14ac:dyDescent="0.2"/>
    <row r="194" s="9" customFormat="1" x14ac:dyDescent="0.2"/>
    <row r="195" s="9" customFormat="1" x14ac:dyDescent="0.2"/>
    <row r="196" s="9" customFormat="1" x14ac:dyDescent="0.2"/>
    <row r="197" s="9" customFormat="1" x14ac:dyDescent="0.2"/>
    <row r="198" s="9" customFormat="1" x14ac:dyDescent="0.2"/>
    <row r="199" s="9" customFormat="1" x14ac:dyDescent="0.2"/>
    <row r="200" s="9" customFormat="1" x14ac:dyDescent="0.2"/>
    <row r="201" s="9" customFormat="1" x14ac:dyDescent="0.2"/>
    <row r="202" s="9" customFormat="1" x14ac:dyDescent="0.2"/>
    <row r="203" s="9" customFormat="1" x14ac:dyDescent="0.2"/>
    <row r="204" s="9" customFormat="1" x14ac:dyDescent="0.2"/>
    <row r="205" s="9" customFormat="1" x14ac:dyDescent="0.2"/>
    <row r="206" s="9" customFormat="1" x14ac:dyDescent="0.2"/>
    <row r="207" s="9" customFormat="1" x14ac:dyDescent="0.2"/>
    <row r="208" s="9" customFormat="1" x14ac:dyDescent="0.2"/>
    <row r="209" s="9" customFormat="1" x14ac:dyDescent="0.2"/>
    <row r="210" s="9" customFormat="1" x14ac:dyDescent="0.2"/>
    <row r="211" s="9" customFormat="1" x14ac:dyDescent="0.2"/>
    <row r="212" s="9" customFormat="1" x14ac:dyDescent="0.2"/>
    <row r="213" s="9" customFormat="1" x14ac:dyDescent="0.2"/>
    <row r="214" s="9" customFormat="1" x14ac:dyDescent="0.2"/>
    <row r="215" s="9" customFormat="1" x14ac:dyDescent="0.2"/>
    <row r="216" s="4" customFormat="1" ht="15" x14ac:dyDescent="0.2"/>
    <row r="217" s="4" customFormat="1" ht="15" x14ac:dyDescent="0.2"/>
    <row r="218" s="4" customFormat="1" ht="15" x14ac:dyDescent="0.2"/>
    <row r="219" s="4" customFormat="1" ht="15" x14ac:dyDescent="0.2"/>
    <row r="220" s="4" customFormat="1" ht="15" x14ac:dyDescent="0.2"/>
    <row r="221" s="4" customFormat="1" ht="15" x14ac:dyDescent="0.2"/>
    <row r="222" s="4" customFormat="1" ht="15" x14ac:dyDescent="0.2"/>
    <row r="223" s="4" customFormat="1" ht="15" x14ac:dyDescent="0.2"/>
    <row r="224" s="4" customFormat="1" ht="15" x14ac:dyDescent="0.2"/>
    <row r="225" s="4" customFormat="1" ht="15" x14ac:dyDescent="0.2"/>
    <row r="226" s="4" customFormat="1" ht="15" x14ac:dyDescent="0.2"/>
    <row r="227" s="4" customFormat="1" ht="15" x14ac:dyDescent="0.2"/>
    <row r="228" s="4" customFormat="1" ht="15" x14ac:dyDescent="0.2"/>
    <row r="229" s="4" customFormat="1" ht="15" x14ac:dyDescent="0.2"/>
    <row r="230" s="4" customFormat="1" ht="15" x14ac:dyDescent="0.2"/>
    <row r="231" s="4" customFormat="1" ht="15" x14ac:dyDescent="0.2"/>
    <row r="232" s="4" customFormat="1" ht="15" x14ac:dyDescent="0.2"/>
    <row r="233" s="4" customFormat="1" ht="15" x14ac:dyDescent="0.2"/>
    <row r="234" s="4" customFormat="1" ht="15" x14ac:dyDescent="0.2"/>
    <row r="235" s="4" customFormat="1" ht="15" x14ac:dyDescent="0.2"/>
    <row r="236" s="4" customFormat="1" ht="15" x14ac:dyDescent="0.2"/>
    <row r="237" s="4" customFormat="1" ht="15" x14ac:dyDescent="0.2"/>
    <row r="238" s="4" customFormat="1" ht="15" x14ac:dyDescent="0.2"/>
    <row r="239" s="4" customFormat="1" ht="15" x14ac:dyDescent="0.2"/>
    <row r="240" s="4" customFormat="1" ht="15" x14ac:dyDescent="0.2"/>
    <row r="241" s="4" customFormat="1" ht="15" x14ac:dyDescent="0.2"/>
    <row r="242" s="4" customFormat="1" ht="15" x14ac:dyDescent="0.2"/>
    <row r="243" s="4" customFormat="1" ht="15" x14ac:dyDescent="0.2"/>
    <row r="244" s="4" customFormat="1" ht="15" x14ac:dyDescent="0.2"/>
    <row r="245" s="4" customFormat="1" ht="15" x14ac:dyDescent="0.2"/>
    <row r="246" s="4" customFormat="1" ht="15" x14ac:dyDescent="0.2"/>
    <row r="247" s="4" customFormat="1" ht="15" x14ac:dyDescent="0.2"/>
    <row r="248" s="4" customFormat="1" ht="15" x14ac:dyDescent="0.2"/>
    <row r="249" s="4" customFormat="1" ht="15" x14ac:dyDescent="0.2"/>
    <row r="250" s="4" customFormat="1" ht="15" x14ac:dyDescent="0.2"/>
    <row r="251" s="4" customFormat="1" ht="15" x14ac:dyDescent="0.2"/>
    <row r="252" s="4" customFormat="1" ht="15" x14ac:dyDescent="0.2"/>
    <row r="253" s="4" customFormat="1" ht="15" x14ac:dyDescent="0.2"/>
    <row r="254" s="4" customFormat="1" ht="15" x14ac:dyDescent="0.2"/>
    <row r="255" s="4" customFormat="1" ht="15" x14ac:dyDescent="0.2"/>
    <row r="256" s="4" customFormat="1" ht="15" x14ac:dyDescent="0.2"/>
    <row r="257" s="4" customFormat="1" ht="15" x14ac:dyDescent="0.2"/>
    <row r="258" s="4" customFormat="1" ht="15" x14ac:dyDescent="0.2"/>
    <row r="259" s="4" customFormat="1" ht="15" x14ac:dyDescent="0.2"/>
    <row r="260" s="4" customFormat="1" ht="15" x14ac:dyDescent="0.2"/>
    <row r="261" s="4" customFormat="1" ht="15" x14ac:dyDescent="0.2"/>
    <row r="262" s="4" customFormat="1" ht="15" x14ac:dyDescent="0.2"/>
    <row r="263" s="4" customFormat="1" ht="15" x14ac:dyDescent="0.2"/>
    <row r="264" s="4" customFormat="1" ht="15" x14ac:dyDescent="0.2"/>
    <row r="265" s="4" customFormat="1" ht="15" x14ac:dyDescent="0.2"/>
    <row r="266" s="4" customFormat="1" ht="15" x14ac:dyDescent="0.2"/>
    <row r="267" s="4" customFormat="1" ht="15" x14ac:dyDescent="0.2"/>
    <row r="268" s="4" customFormat="1" ht="15" x14ac:dyDescent="0.2"/>
    <row r="269" s="4" customFormat="1" ht="15" x14ac:dyDescent="0.2"/>
    <row r="270" s="4" customFormat="1" ht="15" x14ac:dyDescent="0.2"/>
    <row r="271" s="4" customFormat="1" ht="15" x14ac:dyDescent="0.2"/>
    <row r="272" s="4" customFormat="1" ht="15" x14ac:dyDescent="0.2"/>
    <row r="273" s="4" customFormat="1" ht="15" x14ac:dyDescent="0.2"/>
    <row r="274" s="4" customFormat="1" ht="15" x14ac:dyDescent="0.2"/>
    <row r="275" s="4" customFormat="1" ht="15" x14ac:dyDescent="0.2"/>
    <row r="276" s="4" customFormat="1" ht="15" x14ac:dyDescent="0.2"/>
    <row r="277" s="4" customFormat="1" ht="15" x14ac:dyDescent="0.2"/>
    <row r="278" s="4" customFormat="1" ht="15" x14ac:dyDescent="0.2"/>
    <row r="279" s="4" customFormat="1" ht="15" x14ac:dyDescent="0.2"/>
    <row r="280" s="4" customFormat="1" ht="15" x14ac:dyDescent="0.2"/>
    <row r="281" s="4" customFormat="1" ht="15" x14ac:dyDescent="0.2"/>
    <row r="282" s="4" customFormat="1" ht="15" x14ac:dyDescent="0.2"/>
    <row r="283" s="4" customFormat="1" ht="15" x14ac:dyDescent="0.2"/>
    <row r="284" s="4" customFormat="1" ht="15" x14ac:dyDescent="0.2"/>
    <row r="285" s="4" customFormat="1" ht="15" x14ac:dyDescent="0.2"/>
    <row r="286" s="4" customFormat="1" ht="15" x14ac:dyDescent="0.2"/>
    <row r="287" s="4" customFormat="1" ht="15" x14ac:dyDescent="0.2"/>
    <row r="288" s="4" customFormat="1" ht="15" x14ac:dyDescent="0.2"/>
    <row r="289" s="4" customFormat="1" ht="15" x14ac:dyDescent="0.2"/>
    <row r="290" s="4" customFormat="1" ht="15" x14ac:dyDescent="0.2"/>
    <row r="291" s="4" customFormat="1" ht="15" x14ac:dyDescent="0.2"/>
    <row r="292" s="4" customFormat="1" ht="15" x14ac:dyDescent="0.2"/>
    <row r="293" s="4" customFormat="1" ht="15" x14ac:dyDescent="0.2"/>
    <row r="294" s="4" customFormat="1" ht="15" x14ac:dyDescent="0.2"/>
    <row r="295" s="4" customFormat="1" ht="15" x14ac:dyDescent="0.2"/>
  </sheetData>
  <mergeCells count="7">
    <mergeCell ref="A40:B40"/>
    <mergeCell ref="A41:B41"/>
    <mergeCell ref="A42:B42"/>
    <mergeCell ref="H3:I5"/>
    <mergeCell ref="F5:G5"/>
    <mergeCell ref="D5:E5"/>
    <mergeCell ref="B5:C5"/>
  </mergeCells>
  <pageMargins left="0.74803149606299213" right="0.23622047244094491" top="1.2598425196850394" bottom="0.51181102362204722" header="0.6692913385826772" footer="0.26"/>
  <pageSetup paperSize="9" scale="76" orientation="landscape" verticalDpi="300" r:id="rId1"/>
  <headerFooter alignWithMargins="0">
    <oddHeader>&amp;L&amp;"Arial,Fett"&amp;12EGT Energie GmbH&amp;R&amp;G</oddHeader>
    <oddFooter>&amp;RSeite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95"/>
  <sheetViews>
    <sheetView tabSelected="1" zoomScaleNormal="100" workbookViewId="0">
      <selection activeCell="O20" sqref="O20"/>
    </sheetView>
  </sheetViews>
  <sheetFormatPr baseColWidth="10" defaultRowHeight="14.25" x14ac:dyDescent="0.2"/>
  <cols>
    <col min="1" max="1" width="26.875" style="33" customWidth="1"/>
    <col min="2" max="2" width="7.25" style="32" customWidth="1"/>
    <col min="3" max="3" width="15.875" style="33" customWidth="1"/>
    <col min="4" max="4" width="7.25" style="33" customWidth="1"/>
    <col min="5" max="16384" width="11" style="33"/>
  </cols>
  <sheetData>
    <row r="1" spans="1:15" ht="18" x14ac:dyDescent="0.2">
      <c r="A1" s="31" t="s">
        <v>44</v>
      </c>
    </row>
    <row r="2" spans="1:15" ht="12" customHeight="1" x14ac:dyDescent="0.2"/>
    <row r="3" spans="1:15" s="34" customFormat="1" ht="15" x14ac:dyDescent="0.2">
      <c r="A3" s="34" t="s">
        <v>45</v>
      </c>
      <c r="B3" s="35"/>
    </row>
    <row r="4" spans="1:15" s="36" customFormat="1" ht="30" customHeight="1" x14ac:dyDescent="0.2">
      <c r="A4" s="56" t="s">
        <v>93</v>
      </c>
      <c r="B4" s="56"/>
      <c r="C4" s="56"/>
      <c r="D4" s="56"/>
      <c r="E4" s="56"/>
      <c r="F4" s="56"/>
      <c r="G4" s="56"/>
      <c r="H4" s="56"/>
      <c r="I4" s="56"/>
      <c r="J4" s="56"/>
      <c r="K4" s="56"/>
      <c r="L4" s="56"/>
      <c r="M4" s="56"/>
      <c r="N4" s="56"/>
      <c r="O4" s="56"/>
    </row>
    <row r="5" spans="1:15" s="36" customFormat="1" x14ac:dyDescent="0.2">
      <c r="A5" s="56" t="s">
        <v>92</v>
      </c>
      <c r="B5" s="56"/>
      <c r="C5" s="56"/>
      <c r="D5" s="56"/>
      <c r="E5" s="56"/>
      <c r="F5" s="56"/>
      <c r="G5" s="56"/>
      <c r="H5" s="56"/>
      <c r="I5" s="56"/>
      <c r="J5" s="56"/>
      <c r="K5" s="56"/>
      <c r="L5" s="56"/>
      <c r="M5" s="56"/>
      <c r="N5" s="56"/>
      <c r="O5" s="56"/>
    </row>
    <row r="6" spans="1:15" s="36" customFormat="1" ht="9" customHeight="1" x14ac:dyDescent="0.2">
      <c r="B6" s="37"/>
    </row>
    <row r="7" spans="1:15" s="36" customFormat="1" ht="15" x14ac:dyDescent="0.2">
      <c r="A7" s="34" t="s">
        <v>56</v>
      </c>
      <c r="B7" s="37"/>
    </row>
    <row r="8" spans="1:15" s="36" customFormat="1" ht="60" customHeight="1" x14ac:dyDescent="0.2">
      <c r="A8" s="56" t="s">
        <v>95</v>
      </c>
      <c r="B8" s="56"/>
      <c r="C8" s="56"/>
      <c r="D8" s="56"/>
      <c r="E8" s="56"/>
      <c r="F8" s="56"/>
      <c r="G8" s="56"/>
      <c r="H8" s="56"/>
      <c r="I8" s="56"/>
      <c r="J8" s="56"/>
      <c r="K8" s="56"/>
      <c r="L8" s="56"/>
      <c r="M8" s="56"/>
      <c r="N8" s="56"/>
      <c r="O8" s="56"/>
    </row>
    <row r="9" spans="1:15" s="36" customFormat="1" ht="30" customHeight="1" x14ac:dyDescent="0.2">
      <c r="A9" s="56" t="s">
        <v>94</v>
      </c>
      <c r="B9" s="56"/>
      <c r="C9" s="56"/>
      <c r="D9" s="56"/>
      <c r="E9" s="56"/>
      <c r="F9" s="56"/>
      <c r="G9" s="56"/>
      <c r="H9" s="56"/>
      <c r="I9" s="56"/>
      <c r="J9" s="56"/>
      <c r="K9" s="56"/>
      <c r="L9" s="56"/>
      <c r="M9" s="56"/>
      <c r="N9" s="56"/>
      <c r="O9" s="56"/>
    </row>
    <row r="10" spans="1:15" s="36" customFormat="1" x14ac:dyDescent="0.2">
      <c r="A10" s="36" t="s">
        <v>55</v>
      </c>
      <c r="B10" s="37"/>
    </row>
    <row r="11" spans="1:15" s="36" customFormat="1" ht="9" customHeight="1" x14ac:dyDescent="0.2">
      <c r="A11" s="34"/>
      <c r="B11" s="37"/>
    </row>
    <row r="12" spans="1:15" s="36" customFormat="1" ht="15" x14ac:dyDescent="0.2">
      <c r="A12" s="34" t="s">
        <v>46</v>
      </c>
      <c r="B12" s="37"/>
    </row>
    <row r="13" spans="1:15" s="36" customFormat="1" ht="18.75" customHeight="1" x14ac:dyDescent="0.2">
      <c r="A13" s="36" t="s">
        <v>64</v>
      </c>
      <c r="B13" s="37" t="s">
        <v>75</v>
      </c>
      <c r="C13" s="38">
        <v>11.307</v>
      </c>
      <c r="D13" s="36" t="s">
        <v>83</v>
      </c>
    </row>
    <row r="14" spans="1:15" s="36" customFormat="1" ht="18.75" customHeight="1" x14ac:dyDescent="0.2">
      <c r="A14" s="36" t="s">
        <v>88</v>
      </c>
      <c r="B14" s="37" t="s">
        <v>86</v>
      </c>
      <c r="C14" s="39">
        <v>1657</v>
      </c>
    </row>
    <row r="15" spans="1:15" s="36" customFormat="1" ht="18.75" customHeight="1" x14ac:dyDescent="0.2">
      <c r="A15" s="36" t="s">
        <v>89</v>
      </c>
      <c r="B15" s="37" t="s">
        <v>87</v>
      </c>
      <c r="C15" s="39">
        <v>3180</v>
      </c>
    </row>
    <row r="16" spans="1:15" s="36" customFormat="1" ht="18.75" customHeight="1" x14ac:dyDescent="0.2">
      <c r="A16" s="36" t="s">
        <v>65</v>
      </c>
      <c r="B16" s="37" t="s">
        <v>72</v>
      </c>
      <c r="C16" s="40">
        <v>22</v>
      </c>
    </row>
    <row r="17" spans="1:4" s="36" customFormat="1" ht="18.75" customHeight="1" x14ac:dyDescent="0.2">
      <c r="A17" s="36" t="s">
        <v>66</v>
      </c>
      <c r="B17" s="37" t="s">
        <v>58</v>
      </c>
      <c r="C17" s="41">
        <v>15</v>
      </c>
      <c r="D17" s="36" t="s">
        <v>63</v>
      </c>
    </row>
    <row r="18" spans="1:4" s="36" customFormat="1" ht="18.75" customHeight="1" x14ac:dyDescent="0.2">
      <c r="A18" s="36" t="s">
        <v>67</v>
      </c>
      <c r="B18" s="37" t="s">
        <v>59</v>
      </c>
      <c r="C18" s="42">
        <v>740</v>
      </c>
      <c r="D18" s="36" t="s">
        <v>60</v>
      </c>
    </row>
    <row r="19" spans="1:4" s="36" customFormat="1" ht="18.75" customHeight="1" x14ac:dyDescent="0.2">
      <c r="A19" s="36" t="s">
        <v>68</v>
      </c>
      <c r="B19" s="37" t="s">
        <v>73</v>
      </c>
      <c r="C19" s="43">
        <v>273.14999999999998</v>
      </c>
      <c r="D19" s="36" t="s">
        <v>63</v>
      </c>
    </row>
    <row r="20" spans="1:4" s="36" customFormat="1" ht="18.75" customHeight="1" x14ac:dyDescent="0.2">
      <c r="A20" s="36" t="s">
        <v>69</v>
      </c>
      <c r="B20" s="37" t="s">
        <v>74</v>
      </c>
      <c r="C20" s="44">
        <v>1013.25</v>
      </c>
      <c r="D20" s="36" t="s">
        <v>63</v>
      </c>
    </row>
    <row r="21" spans="1:4" s="36" customFormat="1" ht="10.5" customHeight="1" x14ac:dyDescent="0.2">
      <c r="B21" s="37"/>
    </row>
    <row r="22" spans="1:4" s="34" customFormat="1" ht="18.75" customHeight="1" x14ac:dyDescent="0.2">
      <c r="A22" s="34" t="s">
        <v>47</v>
      </c>
      <c r="B22" s="35"/>
    </row>
    <row r="23" spans="1:4" s="36" customFormat="1" ht="18.75" customHeight="1" x14ac:dyDescent="0.2">
      <c r="B23" s="37" t="s">
        <v>76</v>
      </c>
      <c r="C23" s="36" t="s">
        <v>61</v>
      </c>
    </row>
    <row r="24" spans="1:4" s="36" customFormat="1" ht="18.75" customHeight="1" x14ac:dyDescent="0.2">
      <c r="B24" s="37" t="s">
        <v>76</v>
      </c>
      <c r="C24" s="45">
        <f>ROUND(1016-0.12*C18,0)</f>
        <v>927</v>
      </c>
    </row>
    <row r="25" spans="1:4" s="36" customFormat="1" ht="10.5" customHeight="1" x14ac:dyDescent="0.2">
      <c r="B25" s="37"/>
    </row>
    <row r="26" spans="1:4" s="34" customFormat="1" ht="18.75" customHeight="1" x14ac:dyDescent="0.2">
      <c r="A26" s="34" t="s">
        <v>48</v>
      </c>
      <c r="B26" s="35"/>
    </row>
    <row r="27" spans="1:4" s="36" customFormat="1" ht="18.75" customHeight="1" x14ac:dyDescent="0.2">
      <c r="B27" s="37" t="s">
        <v>62</v>
      </c>
      <c r="C27" s="36" t="s">
        <v>82</v>
      </c>
    </row>
    <row r="28" spans="1:4" s="36" customFormat="1" ht="18.75" customHeight="1" x14ac:dyDescent="0.2">
      <c r="B28" s="37" t="s">
        <v>62</v>
      </c>
      <c r="C28" s="46">
        <f>ROUND(C19/(C19+C17)*(C24+C16)/C20,4)</f>
        <v>0.88780000000000003</v>
      </c>
    </row>
    <row r="29" spans="1:4" s="36" customFormat="1" ht="10.5" customHeight="1" x14ac:dyDescent="0.2">
      <c r="B29" s="37"/>
    </row>
    <row r="30" spans="1:4" s="34" customFormat="1" ht="18.75" customHeight="1" x14ac:dyDescent="0.2">
      <c r="A30" s="34" t="s">
        <v>49</v>
      </c>
      <c r="B30" s="35"/>
    </row>
    <row r="31" spans="1:4" s="36" customFormat="1" ht="18.75" customHeight="1" x14ac:dyDescent="0.2">
      <c r="B31" s="37" t="s">
        <v>77</v>
      </c>
      <c r="C31" s="36" t="s">
        <v>70</v>
      </c>
    </row>
    <row r="32" spans="1:4" s="36" customFormat="1" ht="18.75" customHeight="1" x14ac:dyDescent="0.2">
      <c r="B32" s="37" t="s">
        <v>77</v>
      </c>
      <c r="C32" s="36" t="s">
        <v>71</v>
      </c>
    </row>
    <row r="33" spans="1:3" s="36" customFormat="1" ht="18.75" customHeight="1" x14ac:dyDescent="0.2">
      <c r="B33" s="37" t="s">
        <v>77</v>
      </c>
      <c r="C33" s="47">
        <f>C15-C14</f>
        <v>1523</v>
      </c>
    </row>
    <row r="34" spans="1:3" s="36" customFormat="1" ht="10.5" customHeight="1" x14ac:dyDescent="0.2">
      <c r="B34" s="37"/>
    </row>
    <row r="35" spans="1:3" s="34" customFormat="1" ht="18.75" customHeight="1" x14ac:dyDescent="0.2">
      <c r="A35" s="34" t="s">
        <v>50</v>
      </c>
      <c r="B35" s="35"/>
    </row>
    <row r="36" spans="1:3" s="36" customFormat="1" ht="18.75" customHeight="1" x14ac:dyDescent="0.2">
      <c r="B36" s="37" t="s">
        <v>84</v>
      </c>
      <c r="C36" s="36" t="s">
        <v>85</v>
      </c>
    </row>
    <row r="37" spans="1:3" s="36" customFormat="1" ht="18.75" customHeight="1" x14ac:dyDescent="0.2">
      <c r="B37" s="37" t="s">
        <v>84</v>
      </c>
      <c r="C37" s="36" t="s">
        <v>90</v>
      </c>
    </row>
    <row r="38" spans="1:3" s="36" customFormat="1" ht="18.75" customHeight="1" x14ac:dyDescent="0.2">
      <c r="B38" s="37" t="s">
        <v>84</v>
      </c>
      <c r="C38" s="48">
        <f>C33*C28*C13</f>
        <v>15288.414055800002</v>
      </c>
    </row>
    <row r="39" spans="1:3" s="36" customFormat="1" x14ac:dyDescent="0.2">
      <c r="B39" s="37"/>
    </row>
    <row r="40" spans="1:3" s="36" customFormat="1" x14ac:dyDescent="0.2">
      <c r="B40" s="37"/>
    </row>
    <row r="41" spans="1:3" s="36" customFormat="1" x14ac:dyDescent="0.2">
      <c r="B41" s="37"/>
    </row>
    <row r="42" spans="1:3" s="36" customFormat="1" x14ac:dyDescent="0.2">
      <c r="B42" s="37"/>
    </row>
    <row r="43" spans="1:3" s="36" customFormat="1" x14ac:dyDescent="0.2">
      <c r="B43" s="37"/>
    </row>
    <row r="44" spans="1:3" s="36" customFormat="1" x14ac:dyDescent="0.2">
      <c r="B44" s="37"/>
    </row>
    <row r="45" spans="1:3" s="36" customFormat="1" x14ac:dyDescent="0.2">
      <c r="B45" s="37"/>
    </row>
    <row r="46" spans="1:3" s="36" customFormat="1" x14ac:dyDescent="0.2">
      <c r="B46" s="37"/>
    </row>
    <row r="47" spans="1:3" s="36" customFormat="1" x14ac:dyDescent="0.2">
      <c r="B47" s="37"/>
    </row>
    <row r="48" spans="1:3" s="36" customFormat="1" x14ac:dyDescent="0.2">
      <c r="B48" s="37"/>
    </row>
    <row r="49" spans="2:2" s="36" customFormat="1" x14ac:dyDescent="0.2">
      <c r="B49" s="37"/>
    </row>
    <row r="50" spans="2:2" s="36" customFormat="1" x14ac:dyDescent="0.2">
      <c r="B50" s="37"/>
    </row>
    <row r="51" spans="2:2" s="36" customFormat="1" x14ac:dyDescent="0.2">
      <c r="B51" s="37"/>
    </row>
    <row r="52" spans="2:2" s="36" customFormat="1" x14ac:dyDescent="0.2">
      <c r="B52" s="37"/>
    </row>
    <row r="53" spans="2:2" s="36" customFormat="1" x14ac:dyDescent="0.2">
      <c r="B53" s="37"/>
    </row>
    <row r="54" spans="2:2" s="36" customFormat="1" x14ac:dyDescent="0.2">
      <c r="B54" s="37"/>
    </row>
    <row r="55" spans="2:2" s="36" customFormat="1" x14ac:dyDescent="0.2">
      <c r="B55" s="37"/>
    </row>
    <row r="56" spans="2:2" s="36" customFormat="1" x14ac:dyDescent="0.2">
      <c r="B56" s="37"/>
    </row>
    <row r="57" spans="2:2" s="36" customFormat="1" x14ac:dyDescent="0.2">
      <c r="B57" s="37"/>
    </row>
    <row r="58" spans="2:2" s="36" customFormat="1" x14ac:dyDescent="0.2">
      <c r="B58" s="37"/>
    </row>
    <row r="59" spans="2:2" s="36" customFormat="1" x14ac:dyDescent="0.2">
      <c r="B59" s="37"/>
    </row>
    <row r="60" spans="2:2" s="36" customFormat="1" x14ac:dyDescent="0.2">
      <c r="B60" s="37"/>
    </row>
    <row r="61" spans="2:2" s="36" customFormat="1" x14ac:dyDescent="0.2">
      <c r="B61" s="37"/>
    </row>
    <row r="62" spans="2:2" s="36" customFormat="1" x14ac:dyDescent="0.2">
      <c r="B62" s="37"/>
    </row>
    <row r="63" spans="2:2" s="36" customFormat="1" x14ac:dyDescent="0.2">
      <c r="B63" s="37"/>
    </row>
    <row r="64" spans="2:2" s="36" customFormat="1" x14ac:dyDescent="0.2">
      <c r="B64" s="37"/>
    </row>
    <row r="65" spans="2:2" s="36" customFormat="1" x14ac:dyDescent="0.2">
      <c r="B65" s="37"/>
    </row>
    <row r="66" spans="2:2" s="36" customFormat="1" x14ac:dyDescent="0.2">
      <c r="B66" s="37"/>
    </row>
    <row r="67" spans="2:2" s="36" customFormat="1" x14ac:dyDescent="0.2">
      <c r="B67" s="37"/>
    </row>
    <row r="68" spans="2:2" s="36" customFormat="1" x14ac:dyDescent="0.2">
      <c r="B68" s="37"/>
    </row>
    <row r="69" spans="2:2" s="36" customFormat="1" x14ac:dyDescent="0.2">
      <c r="B69" s="37"/>
    </row>
    <row r="70" spans="2:2" s="36" customFormat="1" x14ac:dyDescent="0.2">
      <c r="B70" s="37"/>
    </row>
    <row r="71" spans="2:2" s="36" customFormat="1" x14ac:dyDescent="0.2">
      <c r="B71" s="37"/>
    </row>
    <row r="72" spans="2:2" s="36" customFormat="1" x14ac:dyDescent="0.2">
      <c r="B72" s="37"/>
    </row>
    <row r="73" spans="2:2" s="36" customFormat="1" x14ac:dyDescent="0.2">
      <c r="B73" s="37"/>
    </row>
    <row r="74" spans="2:2" s="36" customFormat="1" x14ac:dyDescent="0.2">
      <c r="B74" s="37"/>
    </row>
    <row r="75" spans="2:2" s="36" customFormat="1" x14ac:dyDescent="0.2">
      <c r="B75" s="37"/>
    </row>
    <row r="76" spans="2:2" s="36" customFormat="1" x14ac:dyDescent="0.2">
      <c r="B76" s="37"/>
    </row>
    <row r="77" spans="2:2" s="36" customFormat="1" x14ac:dyDescent="0.2">
      <c r="B77" s="37"/>
    </row>
    <row r="78" spans="2:2" s="36" customFormat="1" x14ac:dyDescent="0.2">
      <c r="B78" s="37"/>
    </row>
    <row r="79" spans="2:2" s="36" customFormat="1" x14ac:dyDescent="0.2">
      <c r="B79" s="37"/>
    </row>
    <row r="80" spans="2:2" s="36" customFormat="1" x14ac:dyDescent="0.2">
      <c r="B80" s="37"/>
    </row>
    <row r="81" spans="2:2" s="36" customFormat="1" x14ac:dyDescent="0.2">
      <c r="B81" s="37"/>
    </row>
    <row r="82" spans="2:2" s="36" customFormat="1" x14ac:dyDescent="0.2">
      <c r="B82" s="37"/>
    </row>
    <row r="83" spans="2:2" s="36" customFormat="1" x14ac:dyDescent="0.2">
      <c r="B83" s="37"/>
    </row>
    <row r="84" spans="2:2" s="36" customFormat="1" x14ac:dyDescent="0.2">
      <c r="B84" s="37"/>
    </row>
    <row r="85" spans="2:2" s="36" customFormat="1" x14ac:dyDescent="0.2">
      <c r="B85" s="37"/>
    </row>
    <row r="86" spans="2:2" s="36" customFormat="1" x14ac:dyDescent="0.2">
      <c r="B86" s="37"/>
    </row>
    <row r="87" spans="2:2" s="36" customFormat="1" x14ac:dyDescent="0.2">
      <c r="B87" s="37"/>
    </row>
    <row r="88" spans="2:2" s="36" customFormat="1" x14ac:dyDescent="0.2">
      <c r="B88" s="37"/>
    </row>
    <row r="89" spans="2:2" s="36" customFormat="1" x14ac:dyDescent="0.2">
      <c r="B89" s="37"/>
    </row>
    <row r="90" spans="2:2" s="36" customFormat="1" x14ac:dyDescent="0.2">
      <c r="B90" s="37"/>
    </row>
    <row r="91" spans="2:2" s="36" customFormat="1" x14ac:dyDescent="0.2">
      <c r="B91" s="37"/>
    </row>
    <row r="92" spans="2:2" s="36" customFormat="1" x14ac:dyDescent="0.2">
      <c r="B92" s="37"/>
    </row>
    <row r="93" spans="2:2" s="36" customFormat="1" x14ac:dyDescent="0.2">
      <c r="B93" s="37"/>
    </row>
    <row r="94" spans="2:2" s="36" customFormat="1" x14ac:dyDescent="0.2">
      <c r="B94" s="37"/>
    </row>
    <row r="95" spans="2:2" s="36" customFormat="1" x14ac:dyDescent="0.2">
      <c r="B95" s="37"/>
    </row>
    <row r="96" spans="2:2" s="36" customFormat="1" x14ac:dyDescent="0.2">
      <c r="B96" s="37"/>
    </row>
    <row r="97" spans="2:2" s="36" customFormat="1" x14ac:dyDescent="0.2">
      <c r="B97" s="37"/>
    </row>
    <row r="98" spans="2:2" s="36" customFormat="1" x14ac:dyDescent="0.2">
      <c r="B98" s="37"/>
    </row>
    <row r="99" spans="2:2" s="36" customFormat="1" x14ac:dyDescent="0.2">
      <c r="B99" s="37"/>
    </row>
    <row r="100" spans="2:2" s="36" customFormat="1" x14ac:dyDescent="0.2">
      <c r="B100" s="37"/>
    </row>
    <row r="101" spans="2:2" s="36" customFormat="1" x14ac:dyDescent="0.2">
      <c r="B101" s="37"/>
    </row>
    <row r="102" spans="2:2" s="36" customFormat="1" x14ac:dyDescent="0.2">
      <c r="B102" s="37"/>
    </row>
    <row r="103" spans="2:2" s="36" customFormat="1" x14ac:dyDescent="0.2">
      <c r="B103" s="37"/>
    </row>
    <row r="104" spans="2:2" s="36" customFormat="1" x14ac:dyDescent="0.2">
      <c r="B104" s="37"/>
    </row>
    <row r="105" spans="2:2" s="36" customFormat="1" x14ac:dyDescent="0.2">
      <c r="B105" s="37"/>
    </row>
    <row r="106" spans="2:2" s="36" customFormat="1" x14ac:dyDescent="0.2">
      <c r="B106" s="37"/>
    </row>
    <row r="107" spans="2:2" s="36" customFormat="1" x14ac:dyDescent="0.2">
      <c r="B107" s="37"/>
    </row>
    <row r="108" spans="2:2" s="36" customFormat="1" x14ac:dyDescent="0.2">
      <c r="B108" s="37"/>
    </row>
    <row r="109" spans="2:2" s="36" customFormat="1" x14ac:dyDescent="0.2">
      <c r="B109" s="37"/>
    </row>
    <row r="110" spans="2:2" s="36" customFormat="1" x14ac:dyDescent="0.2">
      <c r="B110" s="37"/>
    </row>
    <row r="111" spans="2:2" s="36" customFormat="1" x14ac:dyDescent="0.2">
      <c r="B111" s="37"/>
    </row>
    <row r="112" spans="2:2" s="36" customFormat="1" x14ac:dyDescent="0.2">
      <c r="B112" s="37"/>
    </row>
    <row r="113" spans="2:2" s="36" customFormat="1" x14ac:dyDescent="0.2">
      <c r="B113" s="37"/>
    </row>
    <row r="114" spans="2:2" s="36" customFormat="1" x14ac:dyDescent="0.2">
      <c r="B114" s="37"/>
    </row>
    <row r="115" spans="2:2" s="36" customFormat="1" x14ac:dyDescent="0.2">
      <c r="B115" s="37"/>
    </row>
    <row r="116" spans="2:2" s="36" customFormat="1" x14ac:dyDescent="0.2">
      <c r="B116" s="37"/>
    </row>
    <row r="117" spans="2:2" s="36" customFormat="1" x14ac:dyDescent="0.2">
      <c r="B117" s="37"/>
    </row>
    <row r="118" spans="2:2" s="36" customFormat="1" x14ac:dyDescent="0.2">
      <c r="B118" s="37"/>
    </row>
    <row r="119" spans="2:2" s="36" customFormat="1" x14ac:dyDescent="0.2">
      <c r="B119" s="37"/>
    </row>
    <row r="120" spans="2:2" s="36" customFormat="1" x14ac:dyDescent="0.2">
      <c r="B120" s="37"/>
    </row>
    <row r="121" spans="2:2" s="36" customFormat="1" x14ac:dyDescent="0.2">
      <c r="B121" s="37"/>
    </row>
    <row r="122" spans="2:2" s="36" customFormat="1" x14ac:dyDescent="0.2">
      <c r="B122" s="37"/>
    </row>
    <row r="123" spans="2:2" s="36" customFormat="1" x14ac:dyDescent="0.2">
      <c r="B123" s="37"/>
    </row>
    <row r="124" spans="2:2" s="36" customFormat="1" x14ac:dyDescent="0.2">
      <c r="B124" s="37"/>
    </row>
    <row r="125" spans="2:2" s="36" customFormat="1" x14ac:dyDescent="0.2">
      <c r="B125" s="37"/>
    </row>
    <row r="126" spans="2:2" s="36" customFormat="1" x14ac:dyDescent="0.2">
      <c r="B126" s="37"/>
    </row>
    <row r="127" spans="2:2" s="36" customFormat="1" x14ac:dyDescent="0.2">
      <c r="B127" s="37"/>
    </row>
    <row r="128" spans="2:2" s="36" customFormat="1" x14ac:dyDescent="0.2">
      <c r="B128" s="37"/>
    </row>
    <row r="129" spans="2:2" s="36" customFormat="1" x14ac:dyDescent="0.2">
      <c r="B129" s="37"/>
    </row>
    <row r="130" spans="2:2" s="36" customFormat="1" x14ac:dyDescent="0.2">
      <c r="B130" s="37"/>
    </row>
    <row r="131" spans="2:2" s="36" customFormat="1" x14ac:dyDescent="0.2">
      <c r="B131" s="37"/>
    </row>
    <row r="132" spans="2:2" s="36" customFormat="1" x14ac:dyDescent="0.2">
      <c r="B132" s="37"/>
    </row>
    <row r="133" spans="2:2" s="36" customFormat="1" x14ac:dyDescent="0.2">
      <c r="B133" s="37"/>
    </row>
    <row r="134" spans="2:2" s="36" customFormat="1" x14ac:dyDescent="0.2">
      <c r="B134" s="37"/>
    </row>
    <row r="135" spans="2:2" s="36" customFormat="1" x14ac:dyDescent="0.2">
      <c r="B135" s="37"/>
    </row>
    <row r="136" spans="2:2" s="36" customFormat="1" x14ac:dyDescent="0.2">
      <c r="B136" s="37"/>
    </row>
    <row r="137" spans="2:2" s="36" customFormat="1" x14ac:dyDescent="0.2">
      <c r="B137" s="37"/>
    </row>
    <row r="138" spans="2:2" s="36" customFormat="1" x14ac:dyDescent="0.2">
      <c r="B138" s="37"/>
    </row>
    <row r="139" spans="2:2" s="36" customFormat="1" x14ac:dyDescent="0.2">
      <c r="B139" s="37"/>
    </row>
    <row r="140" spans="2:2" s="36" customFormat="1" x14ac:dyDescent="0.2">
      <c r="B140" s="37"/>
    </row>
    <row r="141" spans="2:2" s="36" customFormat="1" x14ac:dyDescent="0.2">
      <c r="B141" s="37"/>
    </row>
    <row r="142" spans="2:2" s="36" customFormat="1" x14ac:dyDescent="0.2">
      <c r="B142" s="37"/>
    </row>
    <row r="143" spans="2:2" s="36" customFormat="1" x14ac:dyDescent="0.2">
      <c r="B143" s="37"/>
    </row>
    <row r="144" spans="2:2" s="36" customFormat="1" x14ac:dyDescent="0.2">
      <c r="B144" s="37"/>
    </row>
    <row r="145" spans="2:2" s="36" customFormat="1" x14ac:dyDescent="0.2">
      <c r="B145" s="37"/>
    </row>
    <row r="146" spans="2:2" s="36" customFormat="1" x14ac:dyDescent="0.2">
      <c r="B146" s="37"/>
    </row>
    <row r="147" spans="2:2" s="36" customFormat="1" x14ac:dyDescent="0.2">
      <c r="B147" s="37"/>
    </row>
    <row r="148" spans="2:2" s="36" customFormat="1" x14ac:dyDescent="0.2">
      <c r="B148" s="37"/>
    </row>
    <row r="149" spans="2:2" s="36" customFormat="1" x14ac:dyDescent="0.2">
      <c r="B149" s="37"/>
    </row>
    <row r="150" spans="2:2" s="36" customFormat="1" x14ac:dyDescent="0.2">
      <c r="B150" s="37"/>
    </row>
    <row r="151" spans="2:2" s="36" customFormat="1" x14ac:dyDescent="0.2">
      <c r="B151" s="37"/>
    </row>
    <row r="152" spans="2:2" s="36" customFormat="1" x14ac:dyDescent="0.2">
      <c r="B152" s="37"/>
    </row>
    <row r="153" spans="2:2" s="36" customFormat="1" x14ac:dyDescent="0.2">
      <c r="B153" s="37"/>
    </row>
    <row r="154" spans="2:2" s="36" customFormat="1" x14ac:dyDescent="0.2">
      <c r="B154" s="37"/>
    </row>
    <row r="155" spans="2:2" s="36" customFormat="1" x14ac:dyDescent="0.2">
      <c r="B155" s="37"/>
    </row>
    <row r="156" spans="2:2" s="36" customFormat="1" x14ac:dyDescent="0.2">
      <c r="B156" s="37"/>
    </row>
    <row r="157" spans="2:2" s="36" customFormat="1" x14ac:dyDescent="0.2">
      <c r="B157" s="37"/>
    </row>
    <row r="158" spans="2:2" s="36" customFormat="1" x14ac:dyDescent="0.2">
      <c r="B158" s="37"/>
    </row>
    <row r="159" spans="2:2" s="36" customFormat="1" x14ac:dyDescent="0.2">
      <c r="B159" s="37"/>
    </row>
    <row r="160" spans="2:2" s="36" customFormat="1" x14ac:dyDescent="0.2">
      <c r="B160" s="37"/>
    </row>
    <row r="161" spans="2:2" s="36" customFormat="1" x14ac:dyDescent="0.2">
      <c r="B161" s="37"/>
    </row>
    <row r="162" spans="2:2" s="36" customFormat="1" x14ac:dyDescent="0.2">
      <c r="B162" s="37"/>
    </row>
    <row r="163" spans="2:2" s="36" customFormat="1" x14ac:dyDescent="0.2">
      <c r="B163" s="37"/>
    </row>
    <row r="164" spans="2:2" s="36" customFormat="1" x14ac:dyDescent="0.2">
      <c r="B164" s="37"/>
    </row>
    <row r="165" spans="2:2" s="36" customFormat="1" x14ac:dyDescent="0.2">
      <c r="B165" s="37"/>
    </row>
    <row r="166" spans="2:2" s="36" customFormat="1" x14ac:dyDescent="0.2">
      <c r="B166" s="37"/>
    </row>
    <row r="167" spans="2:2" s="36" customFormat="1" x14ac:dyDescent="0.2">
      <c r="B167" s="37"/>
    </row>
    <row r="168" spans="2:2" s="36" customFormat="1" x14ac:dyDescent="0.2">
      <c r="B168" s="37"/>
    </row>
    <row r="169" spans="2:2" s="36" customFormat="1" x14ac:dyDescent="0.2">
      <c r="B169" s="37"/>
    </row>
    <row r="170" spans="2:2" s="36" customFormat="1" x14ac:dyDescent="0.2">
      <c r="B170" s="37"/>
    </row>
    <row r="171" spans="2:2" s="36" customFormat="1" x14ac:dyDescent="0.2">
      <c r="B171" s="37"/>
    </row>
    <row r="172" spans="2:2" s="36" customFormat="1" x14ac:dyDescent="0.2">
      <c r="B172" s="37"/>
    </row>
    <row r="173" spans="2:2" s="36" customFormat="1" x14ac:dyDescent="0.2">
      <c r="B173" s="37"/>
    </row>
    <row r="174" spans="2:2" s="36" customFormat="1" x14ac:dyDescent="0.2">
      <c r="B174" s="37"/>
    </row>
    <row r="175" spans="2:2" s="36" customFormat="1" x14ac:dyDescent="0.2">
      <c r="B175" s="37"/>
    </row>
    <row r="176" spans="2:2" s="36" customFormat="1" x14ac:dyDescent="0.2">
      <c r="B176" s="37"/>
    </row>
    <row r="177" spans="2:2" s="36" customFormat="1" x14ac:dyDescent="0.2">
      <c r="B177" s="37"/>
    </row>
    <row r="178" spans="2:2" s="36" customFormat="1" x14ac:dyDescent="0.2">
      <c r="B178" s="37"/>
    </row>
    <row r="179" spans="2:2" s="36" customFormat="1" x14ac:dyDescent="0.2">
      <c r="B179" s="37"/>
    </row>
    <row r="180" spans="2:2" s="36" customFormat="1" x14ac:dyDescent="0.2">
      <c r="B180" s="37"/>
    </row>
    <row r="181" spans="2:2" s="36" customFormat="1" x14ac:dyDescent="0.2">
      <c r="B181" s="37"/>
    </row>
    <row r="182" spans="2:2" s="36" customFormat="1" x14ac:dyDescent="0.2">
      <c r="B182" s="37"/>
    </row>
    <row r="183" spans="2:2" s="36" customFormat="1" x14ac:dyDescent="0.2">
      <c r="B183" s="37"/>
    </row>
    <row r="184" spans="2:2" s="36" customFormat="1" x14ac:dyDescent="0.2">
      <c r="B184" s="37"/>
    </row>
    <row r="185" spans="2:2" s="36" customFormat="1" x14ac:dyDescent="0.2">
      <c r="B185" s="37"/>
    </row>
    <row r="186" spans="2:2" s="36" customFormat="1" x14ac:dyDescent="0.2">
      <c r="B186" s="37"/>
    </row>
    <row r="187" spans="2:2" s="36" customFormat="1" x14ac:dyDescent="0.2">
      <c r="B187" s="37"/>
    </row>
    <row r="188" spans="2:2" s="36" customFormat="1" x14ac:dyDescent="0.2">
      <c r="B188" s="37"/>
    </row>
    <row r="189" spans="2:2" s="36" customFormat="1" x14ac:dyDescent="0.2">
      <c r="B189" s="37"/>
    </row>
    <row r="190" spans="2:2" s="36" customFormat="1" x14ac:dyDescent="0.2">
      <c r="B190" s="37"/>
    </row>
    <row r="191" spans="2:2" s="36" customFormat="1" x14ac:dyDescent="0.2">
      <c r="B191" s="37"/>
    </row>
    <row r="192" spans="2:2" s="36" customFormat="1" x14ac:dyDescent="0.2">
      <c r="B192" s="37"/>
    </row>
    <row r="193" spans="2:2" s="36" customFormat="1" x14ac:dyDescent="0.2">
      <c r="B193" s="37"/>
    </row>
    <row r="194" spans="2:2" s="36" customFormat="1" x14ac:dyDescent="0.2">
      <c r="B194" s="37"/>
    </row>
    <row r="195" spans="2:2" s="36" customFormat="1" x14ac:dyDescent="0.2">
      <c r="B195" s="37"/>
    </row>
    <row r="196" spans="2:2" s="36" customFormat="1" x14ac:dyDescent="0.2">
      <c r="B196" s="37"/>
    </row>
    <row r="197" spans="2:2" s="36" customFormat="1" x14ac:dyDescent="0.2">
      <c r="B197" s="37"/>
    </row>
    <row r="198" spans="2:2" s="36" customFormat="1" x14ac:dyDescent="0.2">
      <c r="B198" s="37"/>
    </row>
    <row r="199" spans="2:2" s="36" customFormat="1" x14ac:dyDescent="0.2">
      <c r="B199" s="37"/>
    </row>
    <row r="200" spans="2:2" s="36" customFormat="1" x14ac:dyDescent="0.2">
      <c r="B200" s="37"/>
    </row>
    <row r="201" spans="2:2" s="36" customFormat="1" x14ac:dyDescent="0.2">
      <c r="B201" s="37"/>
    </row>
    <row r="202" spans="2:2" s="36" customFormat="1" x14ac:dyDescent="0.2">
      <c r="B202" s="37"/>
    </row>
    <row r="203" spans="2:2" s="36" customFormat="1" x14ac:dyDescent="0.2">
      <c r="B203" s="37"/>
    </row>
    <row r="204" spans="2:2" s="36" customFormat="1" x14ac:dyDescent="0.2">
      <c r="B204" s="37"/>
    </row>
    <row r="205" spans="2:2" s="36" customFormat="1" x14ac:dyDescent="0.2">
      <c r="B205" s="37"/>
    </row>
    <row r="206" spans="2:2" s="36" customFormat="1" x14ac:dyDescent="0.2">
      <c r="B206" s="37"/>
    </row>
    <row r="207" spans="2:2" s="36" customFormat="1" x14ac:dyDescent="0.2">
      <c r="B207" s="37"/>
    </row>
    <row r="208" spans="2:2" s="36" customFormat="1" x14ac:dyDescent="0.2">
      <c r="B208" s="37"/>
    </row>
    <row r="209" spans="2:2" s="36" customFormat="1" x14ac:dyDescent="0.2">
      <c r="B209" s="37"/>
    </row>
    <row r="210" spans="2:2" s="36" customFormat="1" x14ac:dyDescent="0.2">
      <c r="B210" s="37"/>
    </row>
    <row r="211" spans="2:2" s="36" customFormat="1" x14ac:dyDescent="0.2">
      <c r="B211" s="37"/>
    </row>
    <row r="212" spans="2:2" s="36" customFormat="1" x14ac:dyDescent="0.2">
      <c r="B212" s="37"/>
    </row>
    <row r="213" spans="2:2" s="36" customFormat="1" x14ac:dyDescent="0.2">
      <c r="B213" s="37"/>
    </row>
    <row r="214" spans="2:2" s="36" customFormat="1" x14ac:dyDescent="0.2">
      <c r="B214" s="37"/>
    </row>
    <row r="215" spans="2:2" s="36" customFormat="1" x14ac:dyDescent="0.2">
      <c r="B215" s="37"/>
    </row>
    <row r="216" spans="2:2" s="50" customFormat="1" ht="15" x14ac:dyDescent="0.2">
      <c r="B216" s="49"/>
    </row>
    <row r="217" spans="2:2" s="50" customFormat="1" ht="15" x14ac:dyDescent="0.2">
      <c r="B217" s="49"/>
    </row>
    <row r="218" spans="2:2" s="50" customFormat="1" ht="15" x14ac:dyDescent="0.2">
      <c r="B218" s="49"/>
    </row>
    <row r="219" spans="2:2" s="50" customFormat="1" ht="15" x14ac:dyDescent="0.2">
      <c r="B219" s="49"/>
    </row>
    <row r="220" spans="2:2" s="50" customFormat="1" ht="15" x14ac:dyDescent="0.2">
      <c r="B220" s="49"/>
    </row>
    <row r="221" spans="2:2" s="50" customFormat="1" ht="15" x14ac:dyDescent="0.2">
      <c r="B221" s="49"/>
    </row>
    <row r="222" spans="2:2" s="50" customFormat="1" ht="15" x14ac:dyDescent="0.2">
      <c r="B222" s="49"/>
    </row>
    <row r="223" spans="2:2" s="50" customFormat="1" ht="15" x14ac:dyDescent="0.2">
      <c r="B223" s="49"/>
    </row>
    <row r="224" spans="2:2" s="50" customFormat="1" ht="15" x14ac:dyDescent="0.2">
      <c r="B224" s="49"/>
    </row>
    <row r="225" spans="2:2" s="50" customFormat="1" ht="15" x14ac:dyDescent="0.2">
      <c r="B225" s="49"/>
    </row>
    <row r="226" spans="2:2" s="50" customFormat="1" ht="15" x14ac:dyDescent="0.2">
      <c r="B226" s="49"/>
    </row>
    <row r="227" spans="2:2" s="50" customFormat="1" ht="15" x14ac:dyDescent="0.2">
      <c r="B227" s="49"/>
    </row>
    <row r="228" spans="2:2" s="50" customFormat="1" ht="15" x14ac:dyDescent="0.2">
      <c r="B228" s="49"/>
    </row>
    <row r="229" spans="2:2" s="50" customFormat="1" ht="15" x14ac:dyDescent="0.2">
      <c r="B229" s="49"/>
    </row>
    <row r="230" spans="2:2" s="50" customFormat="1" ht="15" x14ac:dyDescent="0.2">
      <c r="B230" s="49"/>
    </row>
    <row r="231" spans="2:2" s="50" customFormat="1" ht="15" x14ac:dyDescent="0.2">
      <c r="B231" s="49"/>
    </row>
    <row r="232" spans="2:2" s="50" customFormat="1" ht="15" x14ac:dyDescent="0.2">
      <c r="B232" s="49"/>
    </row>
    <row r="233" spans="2:2" s="50" customFormat="1" ht="15" x14ac:dyDescent="0.2">
      <c r="B233" s="49"/>
    </row>
    <row r="234" spans="2:2" s="50" customFormat="1" ht="15" x14ac:dyDescent="0.2">
      <c r="B234" s="49"/>
    </row>
    <row r="235" spans="2:2" s="50" customFormat="1" ht="15" x14ac:dyDescent="0.2">
      <c r="B235" s="49"/>
    </row>
    <row r="236" spans="2:2" s="50" customFormat="1" ht="15" x14ac:dyDescent="0.2">
      <c r="B236" s="49"/>
    </row>
    <row r="237" spans="2:2" s="50" customFormat="1" ht="15" x14ac:dyDescent="0.2">
      <c r="B237" s="49"/>
    </row>
    <row r="238" spans="2:2" s="50" customFormat="1" ht="15" x14ac:dyDescent="0.2">
      <c r="B238" s="49"/>
    </row>
    <row r="239" spans="2:2" s="50" customFormat="1" ht="15" x14ac:dyDescent="0.2">
      <c r="B239" s="49"/>
    </row>
    <row r="240" spans="2:2" s="50" customFormat="1" ht="15" x14ac:dyDescent="0.2">
      <c r="B240" s="49"/>
    </row>
    <row r="241" spans="2:2" s="50" customFormat="1" ht="15" x14ac:dyDescent="0.2">
      <c r="B241" s="49"/>
    </row>
    <row r="242" spans="2:2" s="50" customFormat="1" ht="15" x14ac:dyDescent="0.2">
      <c r="B242" s="49"/>
    </row>
    <row r="243" spans="2:2" s="50" customFormat="1" ht="15" x14ac:dyDescent="0.2">
      <c r="B243" s="49"/>
    </row>
    <row r="244" spans="2:2" s="50" customFormat="1" ht="15" x14ac:dyDescent="0.2">
      <c r="B244" s="49"/>
    </row>
    <row r="245" spans="2:2" s="50" customFormat="1" ht="15" x14ac:dyDescent="0.2">
      <c r="B245" s="49"/>
    </row>
    <row r="246" spans="2:2" s="50" customFormat="1" ht="15" x14ac:dyDescent="0.2">
      <c r="B246" s="49"/>
    </row>
    <row r="247" spans="2:2" s="50" customFormat="1" ht="15" x14ac:dyDescent="0.2">
      <c r="B247" s="49"/>
    </row>
    <row r="248" spans="2:2" s="50" customFormat="1" ht="15" x14ac:dyDescent="0.2">
      <c r="B248" s="49"/>
    </row>
    <row r="249" spans="2:2" s="50" customFormat="1" ht="15" x14ac:dyDescent="0.2">
      <c r="B249" s="49"/>
    </row>
    <row r="250" spans="2:2" s="50" customFormat="1" ht="15" x14ac:dyDescent="0.2">
      <c r="B250" s="49"/>
    </row>
    <row r="251" spans="2:2" s="50" customFormat="1" ht="15" x14ac:dyDescent="0.2">
      <c r="B251" s="49"/>
    </row>
    <row r="252" spans="2:2" s="50" customFormat="1" ht="15" x14ac:dyDescent="0.2">
      <c r="B252" s="49"/>
    </row>
    <row r="253" spans="2:2" s="50" customFormat="1" ht="15" x14ac:dyDescent="0.2">
      <c r="B253" s="49"/>
    </row>
    <row r="254" spans="2:2" s="50" customFormat="1" ht="15" x14ac:dyDescent="0.2">
      <c r="B254" s="49"/>
    </row>
    <row r="255" spans="2:2" s="50" customFormat="1" ht="15" x14ac:dyDescent="0.2">
      <c r="B255" s="49"/>
    </row>
    <row r="256" spans="2:2" s="50" customFormat="1" ht="15" x14ac:dyDescent="0.2">
      <c r="B256" s="49"/>
    </row>
    <row r="257" spans="2:2" s="50" customFormat="1" ht="15" x14ac:dyDescent="0.2">
      <c r="B257" s="49"/>
    </row>
    <row r="258" spans="2:2" s="50" customFormat="1" ht="15" x14ac:dyDescent="0.2">
      <c r="B258" s="49"/>
    </row>
    <row r="259" spans="2:2" s="50" customFormat="1" ht="15" x14ac:dyDescent="0.2">
      <c r="B259" s="49"/>
    </row>
    <row r="260" spans="2:2" s="50" customFormat="1" ht="15" x14ac:dyDescent="0.2">
      <c r="B260" s="49"/>
    </row>
    <row r="261" spans="2:2" s="50" customFormat="1" ht="15" x14ac:dyDescent="0.2">
      <c r="B261" s="49"/>
    </row>
    <row r="262" spans="2:2" s="50" customFormat="1" ht="15" x14ac:dyDescent="0.2">
      <c r="B262" s="49"/>
    </row>
    <row r="263" spans="2:2" s="50" customFormat="1" ht="15" x14ac:dyDescent="0.2">
      <c r="B263" s="49"/>
    </row>
    <row r="264" spans="2:2" s="50" customFormat="1" ht="15" x14ac:dyDescent="0.2">
      <c r="B264" s="49"/>
    </row>
    <row r="265" spans="2:2" s="50" customFormat="1" ht="15" x14ac:dyDescent="0.2">
      <c r="B265" s="49"/>
    </row>
    <row r="266" spans="2:2" s="50" customFormat="1" ht="15" x14ac:dyDescent="0.2">
      <c r="B266" s="49"/>
    </row>
    <row r="267" spans="2:2" s="50" customFormat="1" ht="15" x14ac:dyDescent="0.2">
      <c r="B267" s="49"/>
    </row>
    <row r="268" spans="2:2" s="50" customFormat="1" ht="15" x14ac:dyDescent="0.2">
      <c r="B268" s="49"/>
    </row>
    <row r="269" spans="2:2" s="50" customFormat="1" ht="15" x14ac:dyDescent="0.2">
      <c r="B269" s="49"/>
    </row>
    <row r="270" spans="2:2" s="50" customFormat="1" ht="15" x14ac:dyDescent="0.2">
      <c r="B270" s="49"/>
    </row>
    <row r="271" spans="2:2" s="50" customFormat="1" ht="15" x14ac:dyDescent="0.2">
      <c r="B271" s="49"/>
    </row>
    <row r="272" spans="2:2" s="50" customFormat="1" ht="15" x14ac:dyDescent="0.2">
      <c r="B272" s="49"/>
    </row>
    <row r="273" spans="2:2" s="50" customFormat="1" ht="15" x14ac:dyDescent="0.2">
      <c r="B273" s="49"/>
    </row>
    <row r="274" spans="2:2" s="50" customFormat="1" ht="15" x14ac:dyDescent="0.2">
      <c r="B274" s="49"/>
    </row>
    <row r="275" spans="2:2" s="50" customFormat="1" ht="15" x14ac:dyDescent="0.2">
      <c r="B275" s="49"/>
    </row>
    <row r="276" spans="2:2" s="50" customFormat="1" ht="15" x14ac:dyDescent="0.2">
      <c r="B276" s="49"/>
    </row>
    <row r="277" spans="2:2" s="50" customFormat="1" ht="15" x14ac:dyDescent="0.2">
      <c r="B277" s="49"/>
    </row>
    <row r="278" spans="2:2" s="50" customFormat="1" ht="15" x14ac:dyDescent="0.2">
      <c r="B278" s="49"/>
    </row>
    <row r="279" spans="2:2" s="50" customFormat="1" ht="15" x14ac:dyDescent="0.2">
      <c r="B279" s="49"/>
    </row>
    <row r="280" spans="2:2" s="50" customFormat="1" ht="15" x14ac:dyDescent="0.2">
      <c r="B280" s="49"/>
    </row>
    <row r="281" spans="2:2" s="50" customFormat="1" ht="15" x14ac:dyDescent="0.2">
      <c r="B281" s="49"/>
    </row>
    <row r="282" spans="2:2" s="50" customFormat="1" ht="15" x14ac:dyDescent="0.2">
      <c r="B282" s="49"/>
    </row>
    <row r="283" spans="2:2" s="50" customFormat="1" ht="15" x14ac:dyDescent="0.2">
      <c r="B283" s="49"/>
    </row>
    <row r="284" spans="2:2" s="50" customFormat="1" ht="15" x14ac:dyDescent="0.2">
      <c r="B284" s="49"/>
    </row>
    <row r="285" spans="2:2" s="50" customFormat="1" ht="15" x14ac:dyDescent="0.2">
      <c r="B285" s="49"/>
    </row>
    <row r="286" spans="2:2" s="50" customFormat="1" ht="15" x14ac:dyDescent="0.2">
      <c r="B286" s="49"/>
    </row>
    <row r="287" spans="2:2" s="50" customFormat="1" ht="15" x14ac:dyDescent="0.2">
      <c r="B287" s="49"/>
    </row>
    <row r="288" spans="2:2" s="50" customFormat="1" ht="15" x14ac:dyDescent="0.2">
      <c r="B288" s="49"/>
    </row>
    <row r="289" spans="2:2" s="50" customFormat="1" ht="15" x14ac:dyDescent="0.2">
      <c r="B289" s="49"/>
    </row>
    <row r="290" spans="2:2" s="50" customFormat="1" ht="15" x14ac:dyDescent="0.2">
      <c r="B290" s="49"/>
    </row>
    <row r="291" spans="2:2" s="50" customFormat="1" ht="15" x14ac:dyDescent="0.2">
      <c r="B291" s="49"/>
    </row>
    <row r="292" spans="2:2" s="50" customFormat="1" ht="15" x14ac:dyDescent="0.2">
      <c r="B292" s="49"/>
    </row>
    <row r="293" spans="2:2" s="50" customFormat="1" ht="15" x14ac:dyDescent="0.2">
      <c r="B293" s="49"/>
    </row>
    <row r="294" spans="2:2" s="50" customFormat="1" ht="15" x14ac:dyDescent="0.2">
      <c r="B294" s="49"/>
    </row>
    <row r="295" spans="2:2" s="50" customFormat="1" ht="15" x14ac:dyDescent="0.2">
      <c r="B295" s="49"/>
    </row>
  </sheetData>
  <mergeCells count="4">
    <mergeCell ref="A4:O4"/>
    <mergeCell ref="A5:O5"/>
    <mergeCell ref="A8:O8"/>
    <mergeCell ref="A9:O9"/>
  </mergeCells>
  <phoneticPr fontId="0" type="noConversion"/>
  <pageMargins left="0.74803149606299213" right="0.23622047244094491" top="1.2598425196850394" bottom="0.51181102362204722" header="0.6692913385826772" footer="0.22"/>
  <pageSetup paperSize="9" scale="68" orientation="landscape" verticalDpi="300" r:id="rId1"/>
  <headerFooter alignWithMargins="0">
    <oddHeader>&amp;L&amp;"Arial,Fett"&amp;12EGT Energie GmbH&amp;R&amp;G</oddHeader>
    <oddFooter>&amp;RSeite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F14" sqref="F14"/>
    </sheetView>
  </sheetViews>
  <sheetFormatPr baseColWidth="10" defaultRowHeight="14.25" x14ac:dyDescent="0.2"/>
  <sheetData>
    <row r="1" spans="1:1" x14ac:dyDescent="0.2">
      <c r="A1" t="s">
        <v>96</v>
      </c>
    </row>
    <row r="2" spans="1:1" x14ac:dyDescent="0.2">
      <c r="A2" t="s">
        <v>97</v>
      </c>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Seite 1</vt:lpstr>
      <vt:lpstr>Seite 2</vt:lpstr>
      <vt:lpstr>Seite 3</vt:lpstr>
      <vt:lpstr>Info</vt:lpstr>
      <vt:lpstr>'Seite 1'!Druckbereich</vt:lpstr>
      <vt:lpstr>'Seite 2'!Druckbereich</vt:lpstr>
      <vt:lpstr>'Seite 3'!Druckbereich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Hackenjos Marc</cp:lastModifiedBy>
  <cp:lastPrinted>2016-07-28T15:49:43Z</cp:lastPrinted>
  <dcterms:created xsi:type="dcterms:W3CDTF">1999-10-20T15:40:42Z</dcterms:created>
  <dcterms:modified xsi:type="dcterms:W3CDTF">2023-01-30T15:15:52Z</dcterms:modified>
</cp:coreProperties>
</file>